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465" tabRatio="788"/>
  </bookViews>
  <sheets>
    <sheet name="主材价格表 " sheetId="10" r:id="rId1"/>
    <sheet name="Sheet1" sheetId="11" r:id="rId2"/>
  </sheets>
  <definedNames>
    <definedName name="_xlnm.Print_Titles" localSheetId="0">'主材价格表 '!$1:$5</definedName>
  </definedNames>
  <calcPr calcId="144525"/>
</workbook>
</file>

<file path=xl/sharedStrings.xml><?xml version="1.0" encoding="utf-8"?>
<sst xmlns="http://schemas.openxmlformats.org/spreadsheetml/2006/main" count="2141" uniqueCount="984">
  <si>
    <t>龙岩市本级财政投资建设项目缺项材料选用定价审批表</t>
  </si>
  <si>
    <t>项目   基本   情况</t>
  </si>
  <si>
    <t>立项批复项目名称</t>
  </si>
  <si>
    <t>青竹路延伸段（民园路-龙腾北路）道路工程（桩号：KO+540—K1+140）</t>
  </si>
  <si>
    <t>立项批复文号</t>
  </si>
  <si>
    <t>龙发改审批【2017】号</t>
  </si>
  <si>
    <t>项目单位</t>
  </si>
  <si>
    <t>福建省龙岩市城市建设投资发展有限公司</t>
  </si>
  <si>
    <t>项目主管部门</t>
  </si>
  <si>
    <t>龙岩市住房和城乡建设局</t>
  </si>
  <si>
    <t>选用   定价   情况</t>
  </si>
  <si>
    <t>序号</t>
  </si>
  <si>
    <t>材料名称</t>
  </si>
  <si>
    <t>规格与相关要求</t>
  </si>
  <si>
    <t>数量</t>
  </si>
  <si>
    <t>单位</t>
  </si>
  <si>
    <t>编制单位采纳，不含税材料单价（元）</t>
  </si>
  <si>
    <t>合计（元）</t>
  </si>
  <si>
    <t>单价来源（三家及以上询价单位名称、联系电话、报价情况或其他参考单价依据）</t>
  </si>
  <si>
    <t>项目单位选定小组意见，不含税综合单价（元）</t>
  </si>
  <si>
    <t>备注</t>
  </si>
  <si>
    <t>球墨铸铁排水管</t>
  </si>
  <si>
    <t>DN300  T型橡胶圈接口</t>
  </si>
  <si>
    <t>米</t>
  </si>
  <si>
    <t>福建台明铸管科技股份有限公司
电话13859199206
报价380.89元/m
新兴牌
电话13509350779
报价386.94元/m
春晨兴汇
电话13850118535
报价323元/m
厦门2021年10月信息价307.24元/m</t>
  </si>
  <si>
    <t>DN400  T型橡胶圈接口</t>
  </si>
  <si>
    <t>福建台明铸管科技股份有限公司
电话13859199206
报价569.31元/m
新兴牌
电话13509350779
报价577.51元/m
春晨兴汇
电话13850118535
报价482元/m
厦门2021年10月信息价505.45元/m</t>
  </si>
  <si>
    <t>DN500  T型橡胶圈接口</t>
  </si>
  <si>
    <t>福建台明铸管科技股份有限公司
电话13859199206
报价792.11元/m
新兴牌
电话13509350779
报价801.5元/m
春晨兴汇
电话13850118535
报价669元/m
厦门2021年10月信息价656.4元/m</t>
  </si>
  <si>
    <t>DN600  T型橡胶圈接口</t>
  </si>
  <si>
    <t>福建台明铸管科技股份有限公司
电话13859199206
报价1044.63元/m
新兴牌
电话13509350779
报价1056.74元/m
春晨兴汇
电话13850118535
报价882元/m
厦门2021年10月信息价858.02元/m</t>
  </si>
  <si>
    <t>PE泄水管</t>
  </si>
  <si>
    <t>φ100mm</t>
  </si>
  <si>
    <t xml:space="preserve"> 江苏品升管业股份有限公司
电话：15962585111
报价:45.4元/m
上海上丰集团有限公司
电话：13879398700
报价:46.1元/m
福建祥云科创新型管业科技有限公司
电话：17706977999
报价:30元/m</t>
  </si>
  <si>
    <t>排水PE管</t>
  </si>
  <si>
    <t>DN200</t>
  </si>
  <si>
    <t xml:space="preserve"> 江苏品升管业股份有限公司
电话：15962585111
报价:154.6元/m
上海上丰集团有限公司
电话：13879398700
报价:156.2元/m
福建祥云科创新型管业科技有限公司
电话：17706977999
报价:100元/m</t>
  </si>
  <si>
    <t>三元乙丙橡胶防水卷材</t>
  </si>
  <si>
    <t>1.5mm</t>
  </si>
  <si>
    <t>m2</t>
  </si>
  <si>
    <t>大禹九鼎新材料科技有限公司
电话：18150508921
报价:34.17元/m2
科顺防水科技股份有限公司
电话：15960218831
报价:42.48元/m2
江苏莱德建材股份有限公司
电话：15980119125
报价:34.17元/m2</t>
  </si>
  <si>
    <t>PVC防水板抗根系穿刺层</t>
  </si>
  <si>
    <t>北京东方雨虹防水科技股份有限公司
电话：182500173982
报价:16.81元/m2
福建铜浪建材科技发展有限公司
电话：15396271789
报价:20.36元/m2
厦门冶建科技有限公司
电话：13906013904
报价:18元/m2</t>
  </si>
  <si>
    <t>透水软管</t>
  </si>
  <si>
    <t>Φ80</t>
  </si>
  <si>
    <t>m</t>
  </si>
  <si>
    <t>山东鑫宇新材料科技有限公司
电话：18888225592
报价:3.4元/m
山东恒阳新材料有限公司
电话：13053418885
报价:3.5元/m
山东建通工程科技
电话：15953782330
报价:3元/m</t>
  </si>
  <si>
    <t xml:space="preserve">土工布 </t>
  </si>
  <si>
    <t>250G</t>
  </si>
  <si>
    <t>山东鑫宇新材料科技有限公司
电话：18888225592
报价:3.2元/m2
山东恒阳新材料有限公司
电话：13053418885
报价:3.2元/m2
山东建通工程科技
电话：15953782330
报价:3.15元/m2</t>
  </si>
  <si>
    <t>300G</t>
  </si>
  <si>
    <t>山东鑫宇新材料科技有限公司
电话：18888225592
报价:3.7元/m2
山东恒阳新材料有限公司
电话：13053418885
报价:3.6元/m2
山东建通工程科技
电话：15953782330
报价:3.5元/m2</t>
  </si>
  <si>
    <t>350G</t>
  </si>
  <si>
    <t>山东鑫宇新材料科技有限公司
电话：18888225592
报价:3.96元/m2
山东恒阳新材料有限公司
电话：13053418885
报价:3.9元/m2
山东建通工程科技
电话：15953782330
报价:3.85元/m2</t>
  </si>
  <si>
    <t>非织造两布一膜复合土工膜</t>
  </si>
  <si>
    <t>0.2mm厚400g/m2 断裂强力15kn/m</t>
  </si>
  <si>
    <t>山东鑫宇新材料科技有限公司
电话：18888225592
报价:4.87元/m2
山东恒阳新材料有限公司
电话：13053418885
报价:4.8元/m2
山东建通工程科技
电话：15953782330
报价:4.6元/m2</t>
  </si>
  <si>
    <t>土工格栅</t>
  </si>
  <si>
    <t>GP100100</t>
  </si>
  <si>
    <t>山东鑫宇新材料科技有限公司
电话：18888225592
报价:3.1元/m2
山东恒阳新材料有限公司
电话：13053418885
报价:3.2元/m2
山东建通工程科技
电话：15953782330
报价:3.1元/m2</t>
  </si>
  <si>
    <t>自粘式玻纤格栅</t>
  </si>
  <si>
    <t>EGA50-50,网眼12.5*12.5mm</t>
  </si>
  <si>
    <t>山东鑫宇新材料科技有限公司
电话：18888225592
报价:3.6元/m2
山东恒阳新材料有限公司
电话：13053418885
报价:3.6元/m2
山东建通工程科技
电话：15953782330
报价:3.5元/m2</t>
  </si>
  <si>
    <t>预制水磨仿石路缘石</t>
  </si>
  <si>
    <t>100×220-990mm抗折强度5.0Mpa</t>
  </si>
  <si>
    <t>参考龙岩市政建设集团有限公司会议纪要【2021】38号水磨机制路缘石定价专题会议，1433.6元/m3。</t>
  </si>
  <si>
    <t>150×250-990mm抗折强度5.0Mpa</t>
  </si>
  <si>
    <t>参考龙岩市政建设集团有限公司会议纪要【2021】38号水磨机制路缘石定价专题会议，1371.6元/m3。</t>
  </si>
  <si>
    <t>150×420-990mm抗折强度5.0Mpa</t>
  </si>
  <si>
    <t>参考龙岩市政建设集团有限公司会议纪要【2021】38号水磨机制路缘石定价专题会议，1309.7元/m3。</t>
  </si>
  <si>
    <t>150×360-990mm抗折强度5.0Mpa</t>
  </si>
  <si>
    <t>弧形面顶宽15cm底宽23cm高46cm抗折强度5.0Mpa</t>
  </si>
  <si>
    <t>福州福菱建材有限公司
电话：13696888551
报价:161.87
长江水泥制品
电话：15625276761
报价:333.07
新沂周氏建材有限公司
电话：13327953577
报价:172.45</t>
  </si>
  <si>
    <t>150×360*700mm开口140*190*600mm抗折强度5.0Mpa</t>
  </si>
  <si>
    <t>双壁硫化球墨井盖730*900*120mm球墨铸铁QT500-7承载力重型400KN</t>
  </si>
  <si>
    <t>（RFID芯片、GPS自动定位、开盖报警远传开关）</t>
  </si>
  <si>
    <t>套</t>
  </si>
  <si>
    <t>参考“2021年中心城区道路白改黑及交叉路口零星改造工程”财审审定稿</t>
  </si>
  <si>
    <t>圆形铸铁溢流井盖</t>
  </si>
  <si>
    <t>轻型直径700mm</t>
  </si>
  <si>
    <t>云南赣林钢材有限公司
电话：13688702968
报价:188
邯郸禄地市政道路设施有限公司
电话：13739666270
报价:170
山东鑫汇隆金属制品有限公司
电话：13188751507
报价:170</t>
  </si>
  <si>
    <t>花岗岩栏杆高1.35米</t>
  </si>
  <si>
    <t>240*240@2000立柱 120*120扶手两道80mm厚栏板</t>
  </si>
  <si>
    <t>参考“黉门桥改造工程”财审审定稿</t>
  </si>
  <si>
    <t>丹桂(金桂)</t>
  </si>
  <si>
    <t>米径12cm 冠幅250cm 苗高450cm 假植</t>
  </si>
  <si>
    <t>株</t>
  </si>
  <si>
    <t>2021年1季度 泉州建筑工程信息973.45元</t>
  </si>
  <si>
    <t>杨梅</t>
  </si>
  <si>
    <t>米径13-14cm 冠径〉250cm 株高〉300cm 冠幅饱满 假植苗</t>
  </si>
  <si>
    <t>2021年7月 厦门建筑工程信息1779.5元</t>
  </si>
  <si>
    <t>多杆香樟</t>
  </si>
  <si>
    <t>4杆以上（米径杆径之和大于50cm，各杆大小均衡）高大于800cm冠幅大于400cm三级分枝</t>
  </si>
  <si>
    <t>湖南富兴园林绿化苗木基地
电话：13317314138
报价:21550
瑞安市花园绿化苗木专业合作社
电话：13806809292
报价:21060
苏州市吴中区光福香雪宇林花木场
电话：1305288588
报价:22060</t>
  </si>
  <si>
    <t>钢盖板（内部手动开启）</t>
  </si>
  <si>
    <t>1400*1400mm双层防水防盗承载力A15</t>
  </si>
  <si>
    <t>宸端发展物联科技
电话：13883668887 
报价:2391
成都拓途金属制品有限公司
电话：18980597508
报价:2312
湖南新光智能科技有限公司
电话：18229768922
报价:2352</t>
  </si>
  <si>
    <t>1200*1400mm双层防水防盗承载力A15</t>
  </si>
  <si>
    <t>宸端发展物联科技
电话：13883668887 
报价:2049
成都拓途金属制品有限公司
电话：18980597508
报价:1982
湖南新光智能科技有限公司
电话：18229768922
报价:2016</t>
  </si>
  <si>
    <t>格栅盖板1200*2000</t>
  </si>
  <si>
    <t>承重5kn/m，厚50mm</t>
  </si>
  <si>
    <t>安平县德创丝网制品有限公司
电话：13883668887 
报价:240
深圳市锦华建材有限公司
电话：18980597508
报价:245
安平县奥程钢格板厂
电话：18229768922
报价:250</t>
  </si>
  <si>
    <t>矩形模块</t>
  </si>
  <si>
    <t>30M</t>
  </si>
  <si>
    <t>块</t>
  </si>
  <si>
    <t>参考龙岩市内部信息2021年8月价格: 21.24元/块</t>
  </si>
  <si>
    <t>40M</t>
  </si>
  <si>
    <t>参考龙岩市内部信息2021年8月价格:22.66元/块</t>
  </si>
  <si>
    <t>弧形模块</t>
  </si>
  <si>
    <t>MY7～MY9</t>
  </si>
  <si>
    <t>参考龙岩市内部信息2021年8月价格: 17.7元/块</t>
  </si>
  <si>
    <t>MY11～MY15</t>
  </si>
  <si>
    <t>参考龙岩市内部信息2021年8月价格: 20.35元/块</t>
  </si>
  <si>
    <t>塑钢爬梯</t>
  </si>
  <si>
    <t/>
  </si>
  <si>
    <t>步</t>
  </si>
  <si>
    <t>参考山海路（登高西路—人民路）道路工程价格: 20元/步</t>
  </si>
  <si>
    <t>Ⅳ级反光膜（含文字）</t>
  </si>
  <si>
    <t>参考山海路（登高西路—人民路）道路工程价格:109.2元/m2</t>
  </si>
  <si>
    <t>花岗岩障碍墩</t>
  </si>
  <si>
    <t>φ25cm 高56cm</t>
  </si>
  <si>
    <t>座</t>
  </si>
  <si>
    <t>参考山海路（登高西路—人民路）道路工程价格:80元/座</t>
  </si>
  <si>
    <t>生物有机肥</t>
  </si>
  <si>
    <t>kg</t>
  </si>
  <si>
    <t>参考龙岩市内部信息2021年2月价格: 740元/吨</t>
  </si>
  <si>
    <t>铁件热镀锌处理（税前综合单价）</t>
  </si>
  <si>
    <t>t</t>
  </si>
  <si>
    <t>参考龙岩市内部信息2021年2月价格: 1700元/吨</t>
  </si>
  <si>
    <t>种植土</t>
  </si>
  <si>
    <t>m3</t>
  </si>
  <si>
    <t>参考龙岩市内部信息2021年2月价格: 40元/块</t>
  </si>
  <si>
    <t>橡胶止水带</t>
  </si>
  <si>
    <t>P250</t>
  </si>
  <si>
    <t>参考福建省建设工程定额相关材料综合价格（2020年）</t>
  </si>
  <si>
    <t>背贴式止水带</t>
  </si>
  <si>
    <t>硅酸钠</t>
  </si>
  <si>
    <t>不锈钢防盗格栅窗</t>
  </si>
  <si>
    <t>塑钢固定窗</t>
  </si>
  <si>
    <t>铝合金压条</t>
  </si>
  <si>
    <t>综合用于防水卷材</t>
  </si>
  <si>
    <t>灭火器箱XMDF5-2</t>
  </si>
  <si>
    <t>12.000</t>
  </si>
  <si>
    <t>个</t>
  </si>
  <si>
    <t>参考《龙岩建设工程信息价》2021年10月武平县综合价</t>
  </si>
  <si>
    <t>防火堵料</t>
  </si>
  <si>
    <t>“《龙泉安置小区工程》财审审定价6000元”</t>
  </si>
  <si>
    <t>树脂复合井盖</t>
  </si>
  <si>
    <r>
      <rPr>
        <sz val="10"/>
        <rFont val="Arial"/>
        <charset val="134"/>
      </rPr>
      <t xml:space="preserve">800*1000*45 </t>
    </r>
    <r>
      <rPr>
        <sz val="10"/>
        <rFont val="宋体"/>
        <charset val="134"/>
      </rPr>
      <t>重型</t>
    </r>
  </si>
  <si>
    <t>1.000</t>
  </si>
  <si>
    <t>参考《龙岩建设工程信息价》2021年10月厂商报价（龙岩市欣亿建材有限公司)24T15树脂750*1000*70井盖单价1297*0.9/1.13=1033元</t>
  </si>
  <si>
    <t>PVC</t>
  </si>
  <si>
    <t>φ50</t>
  </si>
  <si>
    <t>50.459</t>
  </si>
  <si>
    <t>参考《厦门建设工程信息价》2021年10期</t>
  </si>
  <si>
    <t>硬塑料管</t>
  </si>
  <si>
    <t>DN65</t>
  </si>
  <si>
    <t>490.680</t>
  </si>
  <si>
    <t>参考《龙岩建设工程信息价》2021年10月厂商报价（福建省高品科技管材有限公司)75*2.5单价16.79*0.5=8.4元</t>
  </si>
  <si>
    <t>φ75*3.6</t>
  </si>
  <si>
    <t>1210.344</t>
  </si>
  <si>
    <t>参考《龙岩建设工程信息价》2021年10月厂商报价（福建省高品科技管材有限公司)75*2.5单价16.79*0.6=10.07元</t>
  </si>
  <si>
    <t>金属骨架复合管</t>
  </si>
  <si>
    <t>Φ75</t>
  </si>
  <si>
    <t>41.656</t>
  </si>
  <si>
    <t>参考《龙岩建设工程信息价》2021年10月厂商报价（龙岩市万通管业有限公司)钢骨架聚乙烯（PE）塑料复合管DN65单价120*0.9/1.13=95.58元</t>
  </si>
  <si>
    <t>耐火金属线槽</t>
  </si>
  <si>
    <t>NDH-P400×150-F1(分三隔)</t>
  </si>
  <si>
    <t>589.588</t>
  </si>
  <si>
    <t>1、参考《龙岩建设工程信息价》2021年10月“槽式喷塑桥架C-400*100（加盖板）单价97.72元与400*150展开面积比例*1.1=97.72*（400+150*2）/（400+100*2）*1.1=125.41元；
2、每块隔板单价参考《厦门建设工程信息价》2021年9期65米/M2，65*0.15*2=19.5元
3、小计：125.41+19.5=144.91元/米</t>
  </si>
  <si>
    <t>封闭型耐火金属线槽</t>
  </si>
  <si>
    <t>NDH-P-100×100-F1</t>
  </si>
  <si>
    <t>参考《厦门建设工程信息价》2021年10期“槽式喷塑桥架C-100*100（加盖板）单价28.28元*1.1=31.11元</t>
  </si>
  <si>
    <t>金属封闭型防火线槽</t>
  </si>
  <si>
    <t>100×100</t>
  </si>
  <si>
    <t>单模2芯皮线光缆</t>
  </si>
  <si>
    <t>单模光缆</t>
  </si>
  <si>
    <t>4芯</t>
  </si>
  <si>
    <t>8芯</t>
  </si>
  <si>
    <t>光纤终端盒</t>
  </si>
  <si>
    <t>8口</t>
  </si>
  <si>
    <t>8.000</t>
  </si>
  <si>
    <t>参考“龙岩市财政投资评审(评审导则)（2021年2月）”定价</t>
  </si>
  <si>
    <t>24口</t>
  </si>
  <si>
    <t>2.000</t>
  </si>
  <si>
    <t>参考“龙岩大道四期（工业路-北三环）道路工程第Ⅱ标段”财审审定稿”</t>
  </si>
  <si>
    <t>光纤连接器材</t>
  </si>
  <si>
    <t>84.840</t>
  </si>
  <si>
    <t>尾纤</t>
  </si>
  <si>
    <t>10m单头</t>
  </si>
  <si>
    <t>84.000</t>
  </si>
  <si>
    <t>根</t>
  </si>
  <si>
    <t>“龙岩大道四期（工业路-北三环）道路工程第Ⅱ标段”财审审定稿10元</t>
  </si>
  <si>
    <t xml:space="preserve">腊克线 </t>
  </si>
  <si>
    <t>FVL-0.45/0.75KV-2.5</t>
  </si>
  <si>
    <t>4797.792</t>
  </si>
  <si>
    <t>参考《龙岩建设工程信息价》2021年10月BVR-2.5单价1.8815元</t>
  </si>
  <si>
    <t>铜芯电力电缆</t>
  </si>
  <si>
    <t>YJV-8.7/15KV-3*70</t>
  </si>
  <si>
    <t>参考《龙岩建设工程信息价》2021年9月YJV-3×70单价138.12元*参考《厦门建设工程信息价》换算备注：高压（08/10KV)系数10%，按138.12*1.1=151.93元</t>
  </si>
  <si>
    <t>ZB-YJV-4×70+1×35</t>
  </si>
  <si>
    <t>656.429</t>
  </si>
  <si>
    <t>参考《龙岩建设工程信息价》2021年10月YJV-4×70+1×35单价202.25元*参考《厦门建设工程信息价》换算备注：ZB系数5%，按202.25*1.06=212.36元</t>
  </si>
  <si>
    <t>绝缘电线</t>
  </si>
  <si>
    <t>ZB-BV-2.5</t>
  </si>
  <si>
    <t>4272.605</t>
  </si>
  <si>
    <t>参考《龙岩建设工程信息价》2021年10月BV-2.5单价1.6914元*参考《厦门建设工程信息价》换算备注：ZB系数5%，按1.6914*1.05=1.78元</t>
  </si>
  <si>
    <t>ZB-BV-4</t>
  </si>
  <si>
    <t>54.450</t>
  </si>
  <si>
    <t>参考《龙岩建设工程信息价》2021年10月BV-4单价2.6801元*参考《厦门建设工程信息价》换算备注：ZB系数5%，按2.6801*1.06=2.81元</t>
  </si>
  <si>
    <t>ZBN-BV-2.5</t>
  </si>
  <si>
    <t>2822.340</t>
  </si>
  <si>
    <t>参考《龙岩建设工程信息价》2021年10月BV-2.5单价1.6914元*参考《厦门建设工程信息价》换算备注：ZBN系数60%，按1.6914*1.6=2.71元</t>
  </si>
  <si>
    <t>ZBN-BV-6</t>
  </si>
  <si>
    <t>1280.895</t>
  </si>
  <si>
    <t>参考《龙岩建设工程信息价》2021年10月BV-6单价4.0441元*参考《厦门建设工程信息价》换算备注：ZB系数5%，按4.0441*1.05=4.25元</t>
  </si>
  <si>
    <t>BVR-6</t>
  </si>
  <si>
    <t>参考《厦门建设工程信息价》2021年10月</t>
  </si>
  <si>
    <t>ZCN-BVR-2.5</t>
  </si>
  <si>
    <t>2437.184</t>
  </si>
  <si>
    <t>参考《龙岩建设工程信息价》2021年10月BVR-2.5单价1.8815元*参考《厦门建设工程信息价》换算备注：ZCN系数60%，按1.8815*1.6=3.01元</t>
  </si>
  <si>
    <t>NH-BVR-1.0</t>
  </si>
  <si>
    <t>4225.764</t>
  </si>
  <si>
    <t>参考《厦门建设工程信息价》2021年10月BVR-1.0单价0.72元*参考《厦门建设工程信息价》换算备注：NH系数40%，按0.72*1.4=1.01元</t>
  </si>
  <si>
    <t>NH-BVR-2.5</t>
  </si>
  <si>
    <t>2124.912</t>
  </si>
  <si>
    <t>参考《龙岩建设工程信息价》2021年10月BVR-2.5单价1.8815元*参考《厦门建设工程信息价》换算备注：NH系数40%，按1.8815*1.4=2.63元</t>
  </si>
  <si>
    <t>铜芯多股绝缘电线</t>
  </si>
  <si>
    <t>ZC-RVSP-2×1.5</t>
  </si>
  <si>
    <t>3331.670</t>
  </si>
  <si>
    <t>参考《龙岩建设工程信息价》2021年10月RVVP-2×1.5单价4.9319元*参考《厦门建设工程信息价》换算备注：ZC系数4%，按4.9319*1.04=5.13元</t>
  </si>
  <si>
    <t>RVV4*2</t>
  </si>
  <si>
    <t>1649.160</t>
  </si>
  <si>
    <t>参考《厦门建设工程信息价》2021年10月单价9.63元</t>
  </si>
  <si>
    <t xml:space="preserve">RVVSP4*1.5 </t>
  </si>
  <si>
    <t>1895.400</t>
  </si>
  <si>
    <t>参考《厦门建设工程信息价》2021年10月RVV4*1.5 单价7.54元*参考《厦门建设工程信息价》换算备注：RVVSP系数18%，按7.54*1.18=8.9元</t>
  </si>
  <si>
    <t>RVV3*2.5</t>
  </si>
  <si>
    <t>2058.480</t>
  </si>
  <si>
    <t>参考《厦门建设工程信息价》2021年10月单价8.27元</t>
  </si>
  <si>
    <t>RVV3*2</t>
  </si>
  <si>
    <t>69.120</t>
  </si>
  <si>
    <t>参考《厦门建设工程信息价》2021年10月单价7.16元</t>
  </si>
  <si>
    <t>RVV3*10</t>
  </si>
  <si>
    <t>432.000</t>
  </si>
  <si>
    <t>参考《厦门建设工程信息价》2021年10月KVV3*10单价27.16元/(RVV3*2.5单价9.63/KVV3*2.5单价7.29）=27.16/（9.63/7.29）=20.56元</t>
  </si>
  <si>
    <t>RVV3*4</t>
  </si>
  <si>
    <t>735.480</t>
  </si>
  <si>
    <t>参考《厦门建设工程信息价》2021年10月KVV3*4单价11.17元/(RVV3*2.5单价9.63/KVV3*2.5单价7.29）
=11.17/（9.63/7.29）=20.56元</t>
  </si>
  <si>
    <t>ZCN-RVSP-2×1.5</t>
  </si>
  <si>
    <t>3226.018</t>
  </si>
  <si>
    <t>参考《龙岩建设工程信息价》2021年10月RVVP-2×1.5单价4.9319元*参考《厦门建设工程信息价》换算备注：ZCN系数60%，按4.9319*1.6=7.89元</t>
  </si>
  <si>
    <t>ZC-RVV-3×1.5</t>
  </si>
  <si>
    <t>6499.048</t>
  </si>
  <si>
    <t>参考《厦门建设工程信息价》2021年10月单价6.7元*换算备注：ZC系数4%，按6.7*1.04=6.97元</t>
  </si>
  <si>
    <t>ZBN-YJV-3×4</t>
  </si>
  <si>
    <t>611.333</t>
  </si>
  <si>
    <t>参考《龙岩建设工程信息价》2021年10月YJV-3×4单价10.14元*参考《厦门建设工程信息价》换算备注：ZBN系数60%，按10.14*1.6=16.22元</t>
  </si>
  <si>
    <t>ZBN-YJV-3×6</t>
  </si>
  <si>
    <t>34.340</t>
  </si>
  <si>
    <t>参考《龙岩建设工程信息价》2021年10月YJV-3×6单价14.08元*参考《厦门建设工程信息价》换算备注：ZBN系数60%，按14.08*1.6=19.71元</t>
  </si>
  <si>
    <t>ZB-YJV-4×4</t>
  </si>
  <si>
    <t>50.248</t>
  </si>
  <si>
    <t>参考《龙岩建设工程信息价》2021年10月YJV-4×4单价12.95元*参考《厦门建设工程信息价》换算备注：ZB系数5%，按12.95*1.05=13.6元</t>
  </si>
  <si>
    <t>ZBN-YJV-5×4</t>
  </si>
  <si>
    <t>52.076</t>
  </si>
  <si>
    <t>参考《龙岩建设工程信息价》2021年10月YJV-5×4单价17.74元*参考《厦门建设工程信息价》换算备注：ZBN系数60%，按17.74*1.6=28.38元</t>
  </si>
  <si>
    <t>ZB-YJV-5×4</t>
  </si>
  <si>
    <t>371.347</t>
  </si>
  <si>
    <t>参考《龙岩建设工程信息价》2021年10月YJV-5×4单价17.74元*参考《厦门建设工程信息价》换算备注：ZB系数5%，按17.74*1.05=18.63元</t>
  </si>
  <si>
    <t>ZB-YJV-5×6</t>
  </si>
  <si>
    <t>85.032</t>
  </si>
  <si>
    <t>参考《龙岩建设工程信息价》2021年10月YJV-5×6单价24.81元*参考《厦门建设工程信息价》换算备注：ZB系数5%，按24.81*1.05=26.05元</t>
  </si>
  <si>
    <t>NH-YJV-5×16</t>
  </si>
  <si>
    <t>2695.094</t>
  </si>
  <si>
    <t>参考《龙岩建设工程信息价》2021年10月YJV-5×16单价61.89元*参考《厦门建设工程信息价》换算备注：NH系数40%，按61.89*1.4=88.65元</t>
  </si>
  <si>
    <t>ZBN-YJV-5×16</t>
  </si>
  <si>
    <t>576.851</t>
  </si>
  <si>
    <t>参考《龙岩建设工程信息价》2021年10月YJV-5×16单价61.89元*参考《厦门建设工程信息价》换算备注：ZBN系数45%，按61.89*1.45=89.74元</t>
  </si>
  <si>
    <t>ZB-YJV-4×35+1×16</t>
  </si>
  <si>
    <t>242.329</t>
  </si>
  <si>
    <t>参考《龙岩建设工程信息价》2021年10月YJV-4×35+1×16单价106.59元*参考《厦门建设工程信息价》换算备注：ZB系数5%，按106.59*1.05=111.92元</t>
  </si>
  <si>
    <t>ZB-YJV-4×50+1×25</t>
  </si>
  <si>
    <t>345.854</t>
  </si>
  <si>
    <t>参考《龙岩建设工程信息价》2021年10月YJV-4×50+1×25单价145.78元*参考《厦门建设工程信息价》换算备注：ZB系数5%，按145.78*1.05=153.07元</t>
  </si>
  <si>
    <t>参考《龙岩建设工程信息价》2021年10月YJV-4×70+1×35单价202.25元*参考《厦门建设工程信息价》换算备注：ZB系数5%，按202.25*1.05=212.36元</t>
  </si>
  <si>
    <t>铜芯控制电缆</t>
  </si>
  <si>
    <t>ZB-KVV-4×1.5</t>
  </si>
  <si>
    <t>919.235</t>
  </si>
  <si>
    <t>参考《厦门建设工程信息价》2021年10月单价5.94元*换算备注：ZB系数5%，按5.94*1.05=6.24元</t>
  </si>
  <si>
    <t>ZB-KVV-6×1.5</t>
  </si>
  <si>
    <t>39.494</t>
  </si>
  <si>
    <t>参考《厦门建设工程信息价》2021年10月单价9.42元*换算备注：ZB系数5%，按9.42*1.05=9.89元</t>
  </si>
  <si>
    <t>ZB-KVV-8×1.5</t>
  </si>
  <si>
    <t>681.583</t>
  </si>
  <si>
    <t>参考《厦门建设工程信息价》2021年10月单价14.67元*换算备注：ZB系数5%，按14.67*1.05=15.4元</t>
  </si>
  <si>
    <t>ZC-KVVP-18×1.5</t>
  </si>
  <si>
    <t>754.439</t>
  </si>
  <si>
    <t>参考《厦门建设工程信息价》2021年10月KVV-19×1.5单价26.51元及KVV-16×1.5单价22.5元的比例差值26.51-（26.51-22.5）/3=25.17元；
换算备注：ZC系数4%+P系数12%，按25.17*1.16=29.2元</t>
  </si>
  <si>
    <t>ZC-KVVP-5×1.0</t>
  </si>
  <si>
    <t>958.180</t>
  </si>
  <si>
    <t>参考《厦门建设工程信息价》2021年10月单价5.05元*换算备注：ZC系数4%+P系数12%，按5.05*1.16=5.86元</t>
  </si>
  <si>
    <t>φ710不锈钢网10mm×10mm</t>
  </si>
  <si>
    <t>6.000</t>
  </si>
  <si>
    <t>参考《龙岩建设工程信息价》2021年10月钢丝网单价6.3元/M3*（201不锈钢管/热镀锌钢管）=6.3*16572/6338=16.47元/M3*3.14*0.71=36.71</t>
  </si>
  <si>
    <t>摄像机支架、法兰盘</t>
  </si>
  <si>
    <t>倒计时显示器 800*600</t>
  </si>
  <si>
    <t>人行横道信号灯</t>
  </si>
  <si>
    <t>Φ300二联体红绿灯</t>
  </si>
  <si>
    <t>行人信号灯杆</t>
  </si>
  <si>
    <t>JXC-3500</t>
  </si>
  <si>
    <t>24.000</t>
  </si>
  <si>
    <t>八角横挑杆</t>
  </si>
  <si>
    <t>H6.5-10m</t>
  </si>
  <si>
    <t>H6.5-14m</t>
  </si>
  <si>
    <t>H6.5-15m</t>
  </si>
  <si>
    <t>摄像机支架 壁式</t>
  </si>
  <si>
    <t>14.000</t>
  </si>
  <si>
    <t>摄像机防护罩 普通</t>
  </si>
  <si>
    <t xml:space="preserve">前端SD高速存储卡32G </t>
  </si>
  <si>
    <t>台</t>
  </si>
  <si>
    <t>变压器,AC24V</t>
  </si>
  <si>
    <t>100W</t>
  </si>
  <si>
    <t>“龙岩市财政投资评审(评审导则)（2021年2月）”定价215元</t>
  </si>
  <si>
    <t>车辆检测器（16车道）</t>
  </si>
  <si>
    <t>··</t>
  </si>
  <si>
    <t>4.000</t>
  </si>
  <si>
    <t>交通信号控制机</t>
  </si>
  <si>
    <t>信号机控制软件</t>
  </si>
  <si>
    <t>电子警察主控制器（终端服务器）</t>
  </si>
  <si>
    <t>配套电气元器件</t>
  </si>
  <si>
    <r>
      <rPr>
        <sz val="10"/>
        <rFont val="宋体"/>
        <charset val="134"/>
      </rPr>
      <t>监控摄像机</t>
    </r>
    <r>
      <rPr>
        <sz val="10"/>
        <rFont val="Arial"/>
        <charset val="134"/>
      </rPr>
      <t>(</t>
    </r>
    <r>
      <rPr>
        <sz val="10"/>
        <rFont val="宋体"/>
        <charset val="134"/>
      </rPr>
      <t>镜头</t>
    </r>
    <r>
      <rPr>
        <sz val="10"/>
        <rFont val="Arial"/>
        <charset val="134"/>
      </rPr>
      <t>)</t>
    </r>
  </si>
  <si>
    <t>16.000</t>
  </si>
  <si>
    <r>
      <rPr>
        <sz val="10"/>
        <rFont val="宋体"/>
        <charset val="134"/>
      </rPr>
      <t>监控摄像机</t>
    </r>
    <r>
      <rPr>
        <sz val="10"/>
        <rFont val="Arial"/>
        <charset val="134"/>
      </rPr>
      <t>(</t>
    </r>
    <r>
      <rPr>
        <sz val="10"/>
        <rFont val="宋体"/>
        <charset val="134"/>
      </rPr>
      <t>电动云台</t>
    </r>
    <r>
      <rPr>
        <sz val="10"/>
        <rFont val="Arial"/>
        <charset val="134"/>
      </rPr>
      <t>)</t>
    </r>
  </si>
  <si>
    <t>18.000</t>
  </si>
  <si>
    <t>参考“龙岩市财政投资评审(评审导则)（2021年2月）”高清摄像机控制单元定价</t>
  </si>
  <si>
    <t>摄像机支架</t>
  </si>
  <si>
    <t>LED补光灯悬挂式支架</t>
  </si>
  <si>
    <t>32.000</t>
  </si>
  <si>
    <t>三合一防雷器</t>
  </si>
  <si>
    <r>
      <rPr>
        <sz val="10"/>
        <rFont val="Arial"/>
        <charset val="134"/>
      </rPr>
      <t>LD3-1/24AC,</t>
    </r>
    <r>
      <rPr>
        <sz val="10"/>
        <rFont val="宋体"/>
        <charset val="134"/>
      </rPr>
      <t>视频、信号、电源防雷</t>
    </r>
  </si>
  <si>
    <t>36.000</t>
  </si>
  <si>
    <t>参考“龙岩大道四期（工业路-北三环）道路工程第Ⅱ标段”财审审定稿</t>
  </si>
  <si>
    <t>号牌识别软件</t>
  </si>
  <si>
    <t>视频检测软件</t>
  </si>
  <si>
    <t>高清闯红灯参数配置软件</t>
  </si>
  <si>
    <t>通讯软件</t>
  </si>
  <si>
    <t>车辆自动记录系统软件基础许可</t>
  </si>
  <si>
    <t>车辆自动记录系统软件接入许可</t>
  </si>
  <si>
    <t>车道</t>
  </si>
  <si>
    <t>设备管理软件</t>
  </si>
  <si>
    <t>B/S综合应用软件</t>
  </si>
  <si>
    <t>数据转换软件</t>
  </si>
  <si>
    <r>
      <rPr>
        <sz val="10"/>
        <rFont val="宋体"/>
        <charset val="134"/>
      </rPr>
      <t>球式摄像机</t>
    </r>
    <r>
      <rPr>
        <sz val="10"/>
        <rFont val="Arial"/>
        <charset val="134"/>
      </rPr>
      <t xml:space="preserve"> </t>
    </r>
  </si>
  <si>
    <t>200万高清</t>
  </si>
  <si>
    <t>参考“龙岩市财政投资评审(评审导则)（2021年2月）”200万一体化球型摄像机SD35-PG-EX-X定价14450元</t>
  </si>
  <si>
    <t>硬盘 4TB 服务器级</t>
  </si>
  <si>
    <r>
      <rPr>
        <sz val="10"/>
        <rFont val="宋体"/>
        <charset val="134"/>
      </rPr>
      <t>电子警察二合一大机箱</t>
    </r>
  </si>
  <si>
    <r>
      <rPr>
        <sz val="10"/>
        <rFont val="Arial"/>
        <charset val="134"/>
      </rPr>
      <t>(</t>
    </r>
    <r>
      <rPr>
        <sz val="10"/>
        <rFont val="宋体"/>
        <charset val="134"/>
      </rPr>
      <t>具有防盗报警功能</t>
    </r>
    <r>
      <rPr>
        <sz val="10"/>
        <rFont val="Arial"/>
        <charset val="134"/>
      </rPr>
      <t>),XX-C02/02</t>
    </r>
  </si>
  <si>
    <t>参考“龙岩市财政投资评审(评审导则)（2021年2月）”定价3868元</t>
  </si>
  <si>
    <t>排插</t>
  </si>
  <si>
    <t>导轨式</t>
  </si>
  <si>
    <r>
      <rPr>
        <sz val="10"/>
        <rFont val="宋体"/>
        <charset val="134"/>
      </rPr>
      <t>网络高清中心光交换平台</t>
    </r>
    <r>
      <rPr>
        <sz val="10"/>
        <rFont val="Arial"/>
        <charset val="134"/>
      </rPr>
      <t xml:space="preserve"> 2U</t>
    </r>
  </si>
  <si>
    <t>光纤电话主机</t>
  </si>
  <si>
    <t>IP65，抗噪声，光模块，扩展模块</t>
  </si>
  <si>
    <t>3.000</t>
  </si>
  <si>
    <t>部</t>
  </si>
  <si>
    <t>光纤电话副机</t>
  </si>
  <si>
    <t>IP65，抗噪声</t>
  </si>
  <si>
    <t>红外白光爆闪一体补光灯</t>
  </si>
  <si>
    <t>稳压电源,SVC5000</t>
  </si>
  <si>
    <t>云台，室内轻型全方位，吊装式</t>
  </si>
  <si>
    <t xml:space="preserve">工业级无线AP </t>
  </si>
  <si>
    <t>支持频段:2.4/5GHz,支持PoE供电，IP65</t>
  </si>
  <si>
    <t>11.000</t>
  </si>
  <si>
    <t>红外对射装置</t>
  </si>
  <si>
    <t>双鉴,对射距离5M,防护等级IP65,DC24V供电,带声光报警器</t>
  </si>
  <si>
    <t>自控柜ACU10~13</t>
  </si>
  <si>
    <t>600mm×1800mm×400mm</t>
  </si>
  <si>
    <t>报警柜</t>
  </si>
  <si>
    <t>600×1800×400,IP54</t>
  </si>
  <si>
    <t>光纤收发器(独立式 单路)</t>
  </si>
  <si>
    <t>22.000</t>
  </si>
  <si>
    <t>监控摄像机(枪式摄像机)</t>
  </si>
  <si>
    <t>900万 环保高清抓拍单元</t>
  </si>
  <si>
    <t>高清摄像机防护罩</t>
  </si>
  <si>
    <t>全天候</t>
  </si>
  <si>
    <r>
      <rPr>
        <sz val="10"/>
        <rFont val="宋体"/>
        <charset val="134"/>
      </rPr>
      <t>网络高清远端接入设备</t>
    </r>
  </si>
  <si>
    <r>
      <rPr>
        <sz val="10"/>
        <rFont val="Arial"/>
        <charset val="134"/>
      </rPr>
      <t>(1</t>
    </r>
    <r>
      <rPr>
        <sz val="10"/>
        <rFont val="宋体"/>
        <charset val="134"/>
      </rPr>
      <t>光</t>
    </r>
    <r>
      <rPr>
        <sz val="10"/>
        <rFont val="Arial"/>
        <charset val="134"/>
      </rPr>
      <t>8</t>
    </r>
    <r>
      <rPr>
        <sz val="10"/>
        <rFont val="宋体"/>
        <charset val="134"/>
      </rPr>
      <t>电</t>
    </r>
    <r>
      <rPr>
        <sz val="10"/>
        <rFont val="Arial"/>
        <charset val="134"/>
      </rPr>
      <t>)</t>
    </r>
  </si>
  <si>
    <r>
      <rPr>
        <sz val="10"/>
        <rFont val="宋体"/>
        <charset val="134"/>
      </rPr>
      <t>网络高清汇聚设备</t>
    </r>
  </si>
  <si>
    <r>
      <rPr>
        <sz val="10"/>
        <rFont val="Arial"/>
        <charset val="134"/>
      </rPr>
      <t>(7</t>
    </r>
    <r>
      <rPr>
        <sz val="10"/>
        <rFont val="宋体"/>
        <charset val="134"/>
      </rPr>
      <t>光</t>
    </r>
    <r>
      <rPr>
        <sz val="10"/>
        <rFont val="Arial"/>
        <charset val="134"/>
      </rPr>
      <t>3</t>
    </r>
    <r>
      <rPr>
        <sz val="10"/>
        <rFont val="宋体"/>
        <charset val="134"/>
      </rPr>
      <t>电</t>
    </r>
    <r>
      <rPr>
        <sz val="10"/>
        <rFont val="Arial"/>
        <charset val="134"/>
      </rPr>
      <t>)</t>
    </r>
  </si>
  <si>
    <t>网络硬盘录像机32路</t>
  </si>
  <si>
    <r>
      <rPr>
        <sz val="10"/>
        <rFont val="宋体"/>
        <charset val="134"/>
      </rPr>
      <t>红外枪型网络摄像机</t>
    </r>
  </si>
  <si>
    <r>
      <rPr>
        <sz val="10"/>
        <rFont val="Arial"/>
        <charset val="134"/>
      </rPr>
      <t>200</t>
    </r>
    <r>
      <rPr>
        <sz val="10"/>
        <rFont val="宋体"/>
        <charset val="134"/>
      </rPr>
      <t>万像素</t>
    </r>
    <r>
      <rPr>
        <sz val="10"/>
        <rFont val="Arial"/>
        <charset val="134"/>
      </rPr>
      <t>/1/2.8”CMOS Sensor/</t>
    </r>
    <r>
      <rPr>
        <sz val="10"/>
        <rFont val="宋体"/>
        <charset val="134"/>
      </rPr>
      <t>彩色：</t>
    </r>
    <r>
      <rPr>
        <sz val="10"/>
        <rFont val="Arial"/>
        <charset val="134"/>
      </rPr>
      <t>0.02LUX/</t>
    </r>
    <r>
      <rPr>
        <sz val="10"/>
        <rFont val="宋体"/>
        <charset val="134"/>
      </rPr>
      <t>黑白：</t>
    </r>
    <r>
      <rPr>
        <sz val="10"/>
        <rFont val="Arial"/>
        <charset val="134"/>
      </rPr>
      <t>0.005LUX+1</t>
    </r>
    <r>
      <rPr>
        <sz val="10"/>
        <rFont val="宋体"/>
        <charset val="134"/>
      </rPr>
      <t>串接移动探测报警</t>
    </r>
  </si>
  <si>
    <t>工业以太网交换机</t>
  </si>
  <si>
    <t>2个20KM千兆光口，支持光纤环网；8个百兆电口</t>
  </si>
  <si>
    <t>2个20KM千兆光口，支持光纤环网；8个百兆电口，3个光电转换器</t>
  </si>
  <si>
    <t>24口千兆网络交换机</t>
  </si>
  <si>
    <t>外控电源DC24V/30A</t>
  </si>
  <si>
    <t>继电器DC24/1A</t>
  </si>
  <si>
    <t>电子警察车道机箱</t>
  </si>
  <si>
    <t>红灯信号检测器</t>
  </si>
  <si>
    <t>终端模块</t>
  </si>
  <si>
    <t>只</t>
  </si>
  <si>
    <t>“龙岩大道四期（工业路-北三环）道路工程第Ⅱ标段”财审审定稿2006元</t>
  </si>
  <si>
    <t>φ710止回阀</t>
  </si>
  <si>
    <t>（热镀锌加环氧喷塑）</t>
  </si>
  <si>
    <t>“龙岩大道四期（工业路-北三环）道路工程第Ⅱ标段”财审审定稿元</t>
  </si>
  <si>
    <t>自动复位防烟防火阀</t>
  </si>
  <si>
    <t>70℃800×800（常开、配电动执行机构）</t>
  </si>
  <si>
    <t>“龙岩大道四期（工业路-北三环）道路工程第Ⅱ标段”财审审定稿446.29元</t>
  </si>
  <si>
    <t>280℃800×800（常开、配电动执行机构）</t>
  </si>
  <si>
    <t>“龙岩大道四期（工业路-北三环）道路工程第Ⅱ标段”财审审定稿480元</t>
  </si>
  <si>
    <t>防火门监控模块</t>
  </si>
  <si>
    <t>“龙岩大道四期（工业路-北三环）道路工程第Ⅱ标段”财审审定稿510元</t>
  </si>
  <si>
    <t>门磁开关</t>
  </si>
  <si>
    <t>一体化</t>
  </si>
  <si>
    <t>“龙岩大道四期（工业路-北三环）道路工程第Ⅱ标段”财审审定稿150元</t>
  </si>
  <si>
    <t>模块箱</t>
  </si>
  <si>
    <t>“龙岩大道四期（工业路-北三环）道路工程第Ⅱ标段”财审审定稿30元</t>
  </si>
  <si>
    <t>短路隔离模块</t>
  </si>
  <si>
    <t>“龙岩大道四期（工业路-北三环）道路工程第Ⅱ标段”财审审定稿64元</t>
  </si>
  <si>
    <t>干粉放气指示灯</t>
  </si>
  <si>
    <t>11.110</t>
  </si>
  <si>
    <t>“龙岩大道四期（工业路-北三环）道路工程第Ⅱ标段”财审审定稿87.12元</t>
  </si>
  <si>
    <t>按钮盒</t>
  </si>
  <si>
    <t>IP54</t>
  </si>
  <si>
    <t>14.280</t>
  </si>
  <si>
    <t>“龙岩大道四期（工业路-北三环）道路工程第Ⅱ标段”财审审定稿93元</t>
  </si>
  <si>
    <t>干粉紧急启/停按钮</t>
  </si>
  <si>
    <t>11.220</t>
  </si>
  <si>
    <t>“龙岩大道四期（工业路-北三环）道路工程第Ⅱ标段”财审审定稿25元</t>
  </si>
  <si>
    <t>灭火装置延时启动器</t>
  </si>
  <si>
    <t>“龙岩大道四期（工业路-北三环）道路工程第Ⅱ标段”财审审定稿155元</t>
  </si>
  <si>
    <t>超细干粉自动灭火装置</t>
  </si>
  <si>
    <t>FZX-ACT4/1.2（智能巡检型）</t>
  </si>
  <si>
    <t>195.000</t>
  </si>
  <si>
    <t>“龙岩大道四期（工业路-北三环）道路工程第Ⅱ标段”财审审定稿1095元</t>
  </si>
  <si>
    <t>FZX-ACT5/1.2（智能巡检型）</t>
  </si>
  <si>
    <t>“龙岩大道四期（工业路-北三环）道路工程第Ⅱ标段”财审审定稿700元</t>
  </si>
  <si>
    <t>温湿度监测仪</t>
  </si>
  <si>
    <t>支</t>
  </si>
  <si>
    <t>“龙岩大道四期（工业路-北三环）道路工程第Ⅱ标段”财审审定稿800元</t>
  </si>
  <si>
    <t>硫化氢检测仪</t>
  </si>
  <si>
    <r>
      <rPr>
        <sz val="10"/>
        <rFont val="宋体"/>
        <charset val="134"/>
      </rPr>
      <t>测量范围：</t>
    </r>
    <r>
      <rPr>
        <sz val="10"/>
        <rFont val="Arial"/>
        <charset val="134"/>
      </rPr>
      <t>0~30PPm</t>
    </r>
    <r>
      <rPr>
        <sz val="10"/>
        <rFont val="宋体"/>
        <charset val="134"/>
      </rPr>
      <t>，防护等级</t>
    </r>
    <r>
      <rPr>
        <sz val="10"/>
        <rFont val="Arial"/>
        <charset val="134"/>
      </rPr>
      <t>IP65</t>
    </r>
  </si>
  <si>
    <t>17.000</t>
  </si>
  <si>
    <t>“龙岩大道四期（工业路-北三环）道路工程第Ⅱ标段”财审审定稿489元</t>
  </si>
  <si>
    <t>甲烷监测仪</t>
  </si>
  <si>
    <r>
      <rPr>
        <sz val="10"/>
        <rFont val="宋体"/>
        <charset val="134"/>
      </rPr>
      <t>（测量范围</t>
    </r>
    <r>
      <rPr>
        <sz val="10"/>
        <rFont val="Arial"/>
        <charset val="134"/>
      </rPr>
      <t>0</t>
    </r>
    <r>
      <rPr>
        <sz val="10"/>
        <rFont val="宋体"/>
        <charset val="134"/>
      </rPr>
      <t>～</t>
    </r>
    <r>
      <rPr>
        <sz val="10"/>
        <rFont val="Arial"/>
        <charset val="134"/>
      </rPr>
      <t>100%LEL</t>
    </r>
    <r>
      <rPr>
        <sz val="10"/>
        <rFont val="宋体"/>
        <charset val="134"/>
      </rPr>
      <t>，防护等级</t>
    </r>
    <r>
      <rPr>
        <sz val="10"/>
        <rFont val="Arial"/>
        <charset val="134"/>
      </rPr>
      <t>IP65</t>
    </r>
    <r>
      <rPr>
        <sz val="10"/>
        <rFont val="宋体"/>
        <charset val="134"/>
      </rPr>
      <t>）</t>
    </r>
  </si>
  <si>
    <t>“龙岩大道四期（工业路-北三环）道路工程第Ⅱ标段”财审审定稿1360元</t>
  </si>
  <si>
    <t>氧气监测仪</t>
  </si>
  <si>
    <r>
      <rPr>
        <sz val="10"/>
        <rFont val="宋体"/>
        <charset val="134"/>
      </rPr>
      <t>（测量范围</t>
    </r>
    <r>
      <rPr>
        <sz val="10"/>
        <rFont val="Arial"/>
        <charset val="134"/>
      </rPr>
      <t>0</t>
    </r>
    <r>
      <rPr>
        <sz val="10"/>
        <rFont val="宋体"/>
        <charset val="134"/>
      </rPr>
      <t>～</t>
    </r>
    <r>
      <rPr>
        <sz val="10"/>
        <rFont val="Arial"/>
        <charset val="134"/>
      </rPr>
      <t>30%VOL</t>
    </r>
    <r>
      <rPr>
        <sz val="10"/>
        <rFont val="宋体"/>
        <charset val="134"/>
      </rPr>
      <t>，防护等级</t>
    </r>
    <r>
      <rPr>
        <sz val="10"/>
        <rFont val="Arial"/>
        <charset val="134"/>
      </rPr>
      <t>IP65</t>
    </r>
    <r>
      <rPr>
        <sz val="10"/>
        <rFont val="宋体"/>
        <charset val="134"/>
      </rPr>
      <t>）</t>
    </r>
  </si>
  <si>
    <t>“龙岩大道四期（工业路-北三环）道路工程第Ⅱ标段”财审审定稿1441元</t>
  </si>
  <si>
    <t>A型应急照明配电箱QZLALE04~06</t>
  </si>
  <si>
    <t>福建辉日照明电器有限公司
电话：13655006175
报价:15900
东德泰（厦门）能源科技有限公司
电话：18850313668
报价:5000
福州永利达照明科技有限公司
电话：13305002705
报价:8500</t>
  </si>
  <si>
    <t>“龙岩大道四期（工业路-北三环）道路工程第Ⅱ标段”财审审定稿1480元</t>
  </si>
  <si>
    <t>单管应急照明灯</t>
  </si>
  <si>
    <t>(30W LED应急照明灯，3000lm，Ra&gt;70,效率&gt;75%,IP54，难燃灯罩)</t>
  </si>
  <si>
    <t>19.190</t>
  </si>
  <si>
    <t>福建辉日照明电器有限公司
电话：13655006175
报价:93
东德泰（厦门）能源科技有限公司
电话：18850313668
报价:120
福州永利达照明科技有限公司
电话：13305002705
报价:130</t>
  </si>
  <si>
    <r>
      <rPr>
        <sz val="10"/>
        <rFont val="宋体"/>
        <charset val="134"/>
      </rPr>
      <t>A</t>
    </r>
    <r>
      <rPr>
        <sz val="10"/>
        <rFont val="宋体"/>
        <charset val="134"/>
      </rPr>
      <t>型消防应急照明</t>
    </r>
  </si>
  <si>
    <r>
      <rPr>
        <sz val="10"/>
        <rFont val="宋体"/>
        <charset val="134"/>
      </rPr>
      <t>(DC36V-9W LED</t>
    </r>
    <r>
      <rPr>
        <sz val="10"/>
        <rFont val="宋体"/>
        <charset val="134"/>
      </rPr>
      <t>应急照明灯，</t>
    </r>
    <r>
      <rPr>
        <sz val="10"/>
        <rFont val="宋体"/>
        <charset val="134"/>
      </rPr>
      <t>900lm</t>
    </r>
    <r>
      <rPr>
        <sz val="10"/>
        <rFont val="宋体"/>
        <charset val="134"/>
      </rPr>
      <t>，</t>
    </r>
    <r>
      <rPr>
        <sz val="10"/>
        <rFont val="宋体"/>
        <charset val="134"/>
      </rPr>
      <t>Ra&gt;70,</t>
    </r>
    <r>
      <rPr>
        <sz val="10"/>
        <rFont val="宋体"/>
        <charset val="134"/>
      </rPr>
      <t>效率</t>
    </r>
    <r>
      <rPr>
        <sz val="10"/>
        <rFont val="宋体"/>
        <charset val="134"/>
      </rPr>
      <t>&gt;75%,</t>
    </r>
    <r>
      <rPr>
        <sz val="10"/>
        <rFont val="宋体"/>
        <charset val="134"/>
      </rPr>
      <t>难燃灯罩</t>
    </r>
    <r>
      <rPr>
        <sz val="10"/>
        <rFont val="宋体"/>
        <charset val="134"/>
      </rPr>
      <t>,IP67)</t>
    </r>
  </si>
  <si>
    <t>41.410</t>
  </si>
  <si>
    <t>福建辉日照明电器有限公司
电话：13655006175
报价:91
东德泰（厦门）能源科技有限公司
电话：18850313668
报价:210
福州永利达照明科技有限公司
电话：13305002705
报价:255</t>
  </si>
  <si>
    <t>安全出口指示灯</t>
  </si>
  <si>
    <r>
      <rPr>
        <sz val="10"/>
        <rFont val="宋体"/>
        <charset val="134"/>
      </rPr>
      <t>(A</t>
    </r>
    <r>
      <rPr>
        <sz val="10"/>
        <rFont val="宋体"/>
        <charset val="134"/>
      </rPr>
      <t>型消防应急灯具</t>
    </r>
    <r>
      <rPr>
        <sz val="10"/>
        <rFont val="宋体"/>
        <charset val="134"/>
      </rPr>
      <t>(</t>
    </r>
    <r>
      <rPr>
        <sz val="10"/>
        <rFont val="宋体"/>
        <charset val="134"/>
      </rPr>
      <t>集中控制不带电源，安全出口指示</t>
    </r>
    <r>
      <rPr>
        <sz val="10"/>
        <rFont val="宋体"/>
        <charset val="134"/>
      </rPr>
      <t>)-DC36V</t>
    </r>
    <r>
      <rPr>
        <sz val="10"/>
        <rFont val="宋体"/>
        <charset val="134"/>
      </rPr>
      <t>，</t>
    </r>
    <r>
      <rPr>
        <sz val="10"/>
        <rFont val="宋体"/>
        <charset val="134"/>
      </rPr>
      <t>2W</t>
    </r>
    <r>
      <rPr>
        <sz val="10"/>
        <rFont val="宋体"/>
        <charset val="134"/>
      </rPr>
      <t>，</t>
    </r>
    <r>
      <rPr>
        <sz val="10"/>
        <rFont val="宋体"/>
        <charset val="134"/>
      </rPr>
      <t>IP67</t>
    </r>
    <r>
      <rPr>
        <sz val="10"/>
        <rFont val="宋体"/>
        <charset val="134"/>
      </rPr>
      <t>，单面显示型</t>
    </r>
    <r>
      <rPr>
        <sz val="10"/>
        <rFont val="宋体"/>
        <charset val="134"/>
      </rPr>
      <t>)</t>
    </r>
  </si>
  <si>
    <t>5.050</t>
  </si>
  <si>
    <t>福建辉日照明电器有限公司
电话：13655006175
报价:72
东德泰（厦门）能源科技有限公司
电话：18850313668
报价:180
福州永利达照明科技有限公司
电话：13305002705
报价:95</t>
  </si>
  <si>
    <r>
      <rPr>
        <sz val="10"/>
        <rFont val="宋体"/>
        <charset val="134"/>
      </rPr>
      <t>(A</t>
    </r>
    <r>
      <rPr>
        <sz val="10"/>
        <rFont val="宋体"/>
        <charset val="134"/>
      </rPr>
      <t>型消防应急灯具</t>
    </r>
    <r>
      <rPr>
        <sz val="10"/>
        <rFont val="宋体"/>
        <charset val="134"/>
      </rPr>
      <t>(</t>
    </r>
    <r>
      <rPr>
        <sz val="10"/>
        <rFont val="宋体"/>
        <charset val="134"/>
      </rPr>
      <t>集中控制不带电源，安全出口指示</t>
    </r>
    <r>
      <rPr>
        <sz val="10"/>
        <rFont val="宋体"/>
        <charset val="134"/>
      </rPr>
      <t>)-DC36V</t>
    </r>
    <r>
      <rPr>
        <sz val="10"/>
        <rFont val="宋体"/>
        <charset val="134"/>
      </rPr>
      <t>，</t>
    </r>
    <r>
      <rPr>
        <sz val="10"/>
        <rFont val="宋体"/>
        <charset val="134"/>
      </rPr>
      <t>2W</t>
    </r>
    <r>
      <rPr>
        <sz val="10"/>
        <rFont val="宋体"/>
        <charset val="134"/>
      </rPr>
      <t>，</t>
    </r>
    <r>
      <rPr>
        <sz val="10"/>
        <rFont val="宋体"/>
        <charset val="134"/>
      </rPr>
      <t>IP67</t>
    </r>
    <r>
      <rPr>
        <sz val="10"/>
        <rFont val="宋体"/>
        <charset val="134"/>
      </rPr>
      <t>，双面显示型</t>
    </r>
    <r>
      <rPr>
        <sz val="10"/>
        <rFont val="宋体"/>
        <charset val="134"/>
      </rPr>
      <t>)</t>
    </r>
  </si>
  <si>
    <t>福建辉日照明电器有限公司
电话：13655006175
报价:72
东德泰（厦门）能源科技有限公司
电话：18850313668
报价:180
福州永利达照明科技有限公司
电话：13305002705
报价:115</t>
  </si>
  <si>
    <t>单面双向可调疏散指示灯</t>
  </si>
  <si>
    <r>
      <rPr>
        <sz val="10"/>
        <rFont val="宋体"/>
        <charset val="134"/>
      </rPr>
      <t>(A</t>
    </r>
    <r>
      <rPr>
        <sz val="10"/>
        <rFont val="宋体"/>
        <charset val="134"/>
      </rPr>
      <t>型消防应急灯具</t>
    </r>
    <r>
      <rPr>
        <sz val="10"/>
        <rFont val="宋体"/>
        <charset val="134"/>
      </rPr>
      <t>(</t>
    </r>
    <r>
      <rPr>
        <sz val="10"/>
        <rFont val="宋体"/>
        <charset val="134"/>
      </rPr>
      <t>集中控制不带电源，疏散方向指示</t>
    </r>
    <r>
      <rPr>
        <sz val="10"/>
        <rFont val="宋体"/>
        <charset val="134"/>
      </rPr>
      <t>)-DC36V2W</t>
    </r>
    <r>
      <rPr>
        <sz val="10"/>
        <rFont val="宋体"/>
        <charset val="134"/>
      </rPr>
      <t>，</t>
    </r>
    <r>
      <rPr>
        <sz val="10"/>
        <rFont val="宋体"/>
        <charset val="134"/>
      </rPr>
      <t>IP67</t>
    </r>
    <r>
      <rPr>
        <sz val="10"/>
        <rFont val="宋体"/>
        <charset val="134"/>
      </rPr>
      <t>，单面双向可调型</t>
    </r>
    <r>
      <rPr>
        <sz val="10"/>
        <rFont val="宋体"/>
        <charset val="134"/>
      </rPr>
      <t>)</t>
    </r>
  </si>
  <si>
    <t>60.600</t>
  </si>
  <si>
    <t>福建辉日照明电器有限公司
电话：13655006175
报价:82
东德泰（厦门）能源科技有限公司
电话：18850313668
报价:180
福州永利达照明科技有限公司
电话：13305002705
报价:95</t>
  </si>
  <si>
    <t>禁止进入标志灯</t>
  </si>
  <si>
    <t>3.030</t>
  </si>
  <si>
    <t>单管LED灯</t>
  </si>
  <si>
    <r>
      <rPr>
        <sz val="10"/>
        <rFont val="宋体"/>
        <charset val="134"/>
      </rPr>
      <t>(9W LED</t>
    </r>
    <r>
      <rPr>
        <sz val="10"/>
        <rFont val="宋体"/>
        <charset val="134"/>
      </rPr>
      <t>普通照明灯，</t>
    </r>
    <r>
      <rPr>
        <sz val="10"/>
        <rFont val="宋体"/>
        <charset val="134"/>
      </rPr>
      <t>900lm</t>
    </r>
    <r>
      <rPr>
        <sz val="10"/>
        <rFont val="宋体"/>
        <charset val="134"/>
      </rPr>
      <t>，</t>
    </r>
    <r>
      <rPr>
        <sz val="10"/>
        <rFont val="宋体"/>
        <charset val="134"/>
      </rPr>
      <t>Ra&gt;70,</t>
    </r>
    <r>
      <rPr>
        <sz val="10"/>
        <rFont val="宋体"/>
        <charset val="134"/>
      </rPr>
      <t>效率</t>
    </r>
    <r>
      <rPr>
        <sz val="10"/>
        <rFont val="宋体"/>
        <charset val="134"/>
      </rPr>
      <t>&gt;75%,IP65)</t>
    </r>
  </si>
  <si>
    <t>98.980</t>
  </si>
  <si>
    <t>福建辉日照明电器有限公司
电话：13655006175
报价:36
东德泰（厦门）能源科技有限公司
电话：18850313668
报价:120
福州永利达照明科技有限公司
电话：13305002705
报价:98</t>
  </si>
  <si>
    <t xml:space="preserve">潜水泵 </t>
  </si>
  <si>
    <t>Q=35~40m/h,H=12m,N=3KW（含电缆浮球液位开关）</t>
  </si>
  <si>
    <t>上海熊猫机械（集团）有限公司
电话：13385900780
报价:6200
上海凯泉泵业（集团）有限公司
电话：13959261332
报价:4000
上海瑞帮机械集团有限公司
电话：15259042098
报价:1725.66</t>
  </si>
  <si>
    <r>
      <rPr>
        <sz val="10"/>
        <rFont val="宋体"/>
        <charset val="134"/>
      </rPr>
      <t>区域火灾自动报警控制器（柜内安装</t>
    </r>
    <r>
      <rPr>
        <sz val="10"/>
        <rFont val="Arial"/>
        <charset val="134"/>
      </rPr>
      <t>)</t>
    </r>
  </si>
  <si>
    <t>JB-QBL-TX300A</t>
  </si>
  <si>
    <t>福建青鸟智慧城市科技有限公司（品牌：海湾）
电话：13685969119
报价:2800
福建盛安科技有限公司（品牌：泛海三江）
电话：13338380039
报价:3300
北京利达华信电子有限公司（品牌：北京利达）
电话：15960212446
报价:3500</t>
  </si>
  <si>
    <t>气体灭控制盘</t>
  </si>
  <si>
    <t>TX30428</t>
  </si>
  <si>
    <t>福建青鸟智慧城市科技有限公司（品牌：海湾）
电话：13685969119
报价:2750
福建盛安科技有限公司（品牌：泛海三江）
电话：13338380039
报价:2300
北京利达华信电子有限公司（品牌：北京利达）
电话：15960212446
报价:2500</t>
  </si>
  <si>
    <t>防火门监控分机</t>
  </si>
  <si>
    <t>显示并控制防火门开启、关闭状态</t>
  </si>
  <si>
    <t>福建青鸟智慧城市科技有限公司（品牌：海湾）
电话：13685969119
报价:3850
福建盛安科技有限公司（品牌：泛海三江）
电话：13338380039
报价:3300
北京利达华信电子有限公司（品牌：北京利达）
电话：15960212446
报价:3600</t>
  </si>
  <si>
    <t>警铃</t>
  </si>
  <si>
    <t>福建青鸟智慧城市科技有限公司（品牌：海湾）
电话：13685969119
报价:100
福建盛安科技有限公司（品牌：泛海三江）
电话：13338380039
报价:71
北京利达华信电子有限公司（品牌：北京利达）
电话：15960212446
报价:80</t>
  </si>
  <si>
    <t>电动闭门器</t>
  </si>
  <si>
    <t>福建青鸟智慧城市科技有限公司（品牌：海湾）
电话：13685969119
报价:300
福建盛安科技有限公司（品牌：泛海三江）
电话：13338380039
报价:205
北京利达华信电子有限公司（品牌：北京利达）
电话：15960212446
报价:300</t>
  </si>
  <si>
    <t>百叶电动开窗器</t>
  </si>
  <si>
    <t>福建青鸟智慧城市科技有限公司（品牌：海湾）
电话：13685969119
报价:300
福建盛安科技有限公司（品牌：泛海三江）
电话：13338380039
报价:300
北京利达华信电子有限公司（品牌：北京利达）
电话：15960212446
报价:300</t>
  </si>
  <si>
    <t>井盖开闭信号装置</t>
  </si>
  <si>
    <r>
      <rPr>
        <sz val="10"/>
        <rFont val="宋体"/>
        <charset val="134"/>
      </rPr>
      <t>支持</t>
    </r>
    <r>
      <rPr>
        <sz val="10"/>
        <rFont val="Arial"/>
        <charset val="134"/>
      </rPr>
      <t>RS485</t>
    </r>
    <r>
      <rPr>
        <sz val="10"/>
        <rFont val="宋体"/>
        <charset val="134"/>
      </rPr>
      <t>、蓝牙通讯、成套设备</t>
    </r>
  </si>
  <si>
    <t>三相箱式变压器</t>
  </si>
  <si>
    <r>
      <rPr>
        <sz val="10"/>
        <rFont val="Arial"/>
        <charset val="134"/>
      </rPr>
      <t>YBW11-10/0.4-100(</t>
    </r>
    <r>
      <rPr>
        <sz val="10"/>
        <rFont val="宋体"/>
        <charset val="134"/>
      </rPr>
      <t>含高压开关柜、低压开关柜、变压器）</t>
    </r>
  </si>
  <si>
    <t>宁波奥克斯高科技有限公司
电话：15005902977
报价:120000
蓉中电气股份有限公司
电话：13505015030
报价:114340
福建逢兴机电设备有限公司
电话：13505916857
报价:145000</t>
  </si>
  <si>
    <t xml:space="preserve">轴流耐高温风机 </t>
  </si>
  <si>
    <t>高速13068m3/h，600Pa，4.5KW ，960rpm/低速4356m3/h，400Pa，2.2KW ，720rpm</t>
  </si>
  <si>
    <t>绍兴上虞通风机有限公司
电话：18059031937
报价:10358
中欣机械（厦门）风机制造有限公司
电话：13959141211
报价:9856
福州海恒通风
电话：13850620201
报价:9590</t>
  </si>
  <si>
    <t>工业插座箱</t>
  </si>
  <si>
    <t>总开关GS264H-D32/A0.03G,出线开关S263H-D25A和S261H-D25A各一只</t>
  </si>
  <si>
    <t>福州华亿辉电力设备有限公司
电话：13763869360
报价:403
福建和通电气有限公司
电话：13859776055
报价:1455</t>
  </si>
  <si>
    <t xml:space="preserve">消防配电柜 </t>
  </si>
  <si>
    <t>APXQZLAPX04~06</t>
  </si>
  <si>
    <t>福州华亿辉电力设备有限公司
电话：13763869360
报价:4885
福建和通电气有限公司
电话：13859776055
报价::5752.29
福建闽先电器有限公司
电话：13860609077    
报价:6800</t>
  </si>
  <si>
    <t>非消防配电控制柜</t>
  </si>
  <si>
    <t>APXQZLAPF04~06</t>
  </si>
  <si>
    <t>福州华亿辉电力设备有限公司
电话：13763869360
报价:4557
福建和通电气有限公司
电话：13859776055
报价:5752.29
福建闽先电器有限公司
电话：13860609077    
报价:6500</t>
  </si>
  <si>
    <t>排水泵控制箱</t>
  </si>
  <si>
    <t>W400×H600×D200，IP54，不锈钢材质</t>
  </si>
  <si>
    <t>福州华亿辉电力设备有限公司
电话：13763869360
报价:3228
福建和通电气有限公司
电话：13859776055
报价:2235.78
福建闽先电器有限公司
电话：13860609077    
报价:2400</t>
  </si>
  <si>
    <t>单风机控制箱</t>
  </si>
  <si>
    <t>5.5/4+5.5/4KW</t>
  </si>
  <si>
    <t>福州华亿辉电力设备有限公司
电话：13763869360
报价:1812
福建和通电气有限公司
电话：13859776055
报价:1188.99
福建闽先电器有限公司
电话：13860609077    
报价:2080</t>
  </si>
  <si>
    <t>双臂路灯</t>
  </si>
  <si>
    <t xml:space="preserve">杆高12m、灯杆上口径Φ120mm、下口径Φ240mm、壁厚≥6mm、热镀锌表面静电喷塑、优质钢件（Q235）模压而成、（LED光源300W+90W） </t>
  </si>
  <si>
    <t>35.105</t>
  </si>
  <si>
    <t>福建辉日照明电器有限公司
电话：13655006175
报价:5900
东德泰（厦门）能源科技有限公司
电话：18850313668
报价:7600
佛山东南照明有限公司
电话：13773467688
报价:8200</t>
  </si>
  <si>
    <r>
      <rPr>
        <sz val="10"/>
        <rFont val="宋体"/>
        <charset val="134"/>
      </rPr>
      <t>立</t>
    </r>
    <r>
      <rPr>
        <sz val="10"/>
        <rFont val="宋体"/>
        <charset val="134"/>
      </rPr>
      <t>12</t>
    </r>
    <r>
      <rPr>
        <sz val="10"/>
        <rFont val="宋体"/>
        <charset val="134"/>
      </rPr>
      <t>米Ｂ类灯杆</t>
    </r>
    <r>
      <rPr>
        <sz val="10"/>
        <rFont val="宋体"/>
        <charset val="134"/>
      </rPr>
      <t>(</t>
    </r>
    <r>
      <rPr>
        <sz val="10"/>
        <rFont val="宋体"/>
        <charset val="134"/>
      </rPr>
      <t>双臂路灯</t>
    </r>
    <r>
      <rPr>
        <sz val="10"/>
        <rFont val="宋体"/>
        <charset val="134"/>
      </rPr>
      <t>)</t>
    </r>
  </si>
  <si>
    <t>12角Φ( 杆高12m、灯杆上口径Φ220mm、下口径Φ370mm、壁厚≥6mm、热镀锌表面静电喷塑（LED光源300W+90W）杆顶带避雷针</t>
  </si>
  <si>
    <t>3.009</t>
  </si>
  <si>
    <t>6900.000</t>
  </si>
  <si>
    <t>福建辉日照明电器有限公司
电话：13655006175
报价:6900
东德泰（厦门）能源科技有限公司
电话：18850313668
报价:9800
佛山东南照明有限公司
电话：13773467688
报价:7700</t>
  </si>
  <si>
    <r>
      <rPr>
        <sz val="10"/>
        <rFont val="宋体"/>
        <charset val="134"/>
      </rPr>
      <t>16</t>
    </r>
    <r>
      <rPr>
        <sz val="10"/>
        <rFont val="宋体"/>
        <charset val="134"/>
      </rPr>
      <t>米Ｂ类灯杆</t>
    </r>
  </si>
  <si>
    <t>( 杆高16m6叉单侧灯盘、灯杆上口径Φ240mm、下口径Φ370mm、壁厚≥6mm、热镀锌表面静电喷塑（LED光源6*300W投光灯具）杆顶带避雷针</t>
  </si>
  <si>
    <t>2.006</t>
  </si>
  <si>
    <t>19300.000</t>
  </si>
  <si>
    <t>福建辉日照明电器有限公司
电话：13655006175
报价:19300
东德泰（厦门）能源科技有限公司
电话：18850313668
报价:26000
佛山东南照明有限公司
电话：13773467688
报价:24500</t>
  </si>
  <si>
    <t>16米Ｂ类灯杆</t>
  </si>
  <si>
    <t xml:space="preserve">(杆高16m4叉灯盘、灯杆上口径Φ240mm、下口径Φ370mm、壁厚≥6mm、热镀锌表面静电喷塑（LED光源4*300W投光灯具）杆顶带避雷针 </t>
  </si>
  <si>
    <t>4.012</t>
  </si>
  <si>
    <t>17200.000</t>
  </si>
  <si>
    <t>福建辉日照明电器有限公司
电话：13655006175
报价:17200
东德泰（厦门）能源科技有限公司
电话：18850313668
报价:23000
佛山东南照明有限公司
电话：13773467688
报价:22000</t>
  </si>
  <si>
    <t>合计</t>
  </si>
  <si>
    <t>专家签署意见</t>
  </si>
  <si>
    <t xml:space="preserve">                          
                                                          年      月      日
        </t>
  </si>
  <si>
    <t>签署意见</t>
  </si>
  <si>
    <t xml:space="preserve">  （内容可另附页）
                                                                 单位负责人：（签字、加盖单位公章）
                                                                    年      月      日
        </t>
  </si>
  <si>
    <t>注：不执行工程造价管理机构发布工程造价信息的建筑材料可只提供必要性和技术性认证。</t>
  </si>
  <si>
    <t>东肖溪生态环境流域整治(金鸡路-双龙路段)</t>
  </si>
  <si>
    <t>龙岩市吉城建设发展有限公司</t>
  </si>
  <si>
    <t>编制单位采纳，不含税综合单价（元）</t>
  </si>
  <si>
    <t>不锈钢板</t>
  </si>
  <si>
    <t>材质201</t>
  </si>
  <si>
    <t>参东山湿地公园一期CD地块</t>
  </si>
  <si>
    <t>土工布</t>
  </si>
  <si>
    <t>不锈钢卫生纸盒</t>
  </si>
  <si>
    <t>符合设计要求</t>
  </si>
  <si>
    <t>不锈钢挂衣钩</t>
  </si>
  <si>
    <t>φ150-400卵石</t>
  </si>
  <si>
    <t>符合设计标</t>
  </si>
  <si>
    <t>参考《龙岩市财政投资评审评审导则》</t>
  </si>
  <si>
    <t>φ300-500河卵石</t>
  </si>
  <si>
    <t>符合设计求</t>
  </si>
  <si>
    <t>688#花岗岩</t>
  </si>
  <si>
    <t>1000*350*300厚,外露面手打荔枝面</t>
  </si>
  <si>
    <r>
      <rPr>
        <sz val="9"/>
        <rFont val="宋体"/>
        <charset val="134"/>
      </rPr>
      <t xml:space="preserve">石材单价为以下三家企业报价的平均价：
</t>
    </r>
    <r>
      <rPr>
        <sz val="9"/>
        <rFont val="宋体"/>
        <charset val="134"/>
        <scheme val="minor"/>
      </rPr>
      <t>1</t>
    </r>
    <r>
      <rPr>
        <sz val="9"/>
        <rFont val="宋体"/>
        <charset val="134"/>
      </rPr>
      <t>、南安洪磊石业有限公司（洪总：</t>
    </r>
    <r>
      <rPr>
        <sz val="9"/>
        <rFont val="宋体"/>
        <charset val="134"/>
        <scheme val="minor"/>
      </rPr>
      <t>15559177155</t>
    </r>
    <r>
      <rPr>
        <sz val="9"/>
        <rFont val="宋体"/>
        <charset val="134"/>
      </rPr>
      <t xml:space="preserve">）
</t>
    </r>
    <r>
      <rPr>
        <sz val="9"/>
        <rFont val="宋体"/>
        <charset val="134"/>
        <scheme val="minor"/>
      </rPr>
      <t>2</t>
    </r>
    <r>
      <rPr>
        <sz val="9"/>
        <rFont val="宋体"/>
        <charset val="134"/>
      </rPr>
      <t>、泉州市华盛石材有限公司（吕总：</t>
    </r>
    <r>
      <rPr>
        <sz val="9"/>
        <rFont val="宋体"/>
        <charset val="134"/>
        <scheme val="minor"/>
      </rPr>
      <t xml:space="preserve">0595-6985929 </t>
    </r>
    <r>
      <rPr>
        <sz val="9"/>
        <rFont val="宋体"/>
        <charset val="134"/>
      </rPr>
      <t xml:space="preserve">）
</t>
    </r>
    <r>
      <rPr>
        <sz val="9"/>
        <rFont val="宋体"/>
        <charset val="134"/>
        <scheme val="minor"/>
      </rPr>
      <t>3</t>
    </r>
    <r>
      <rPr>
        <sz val="9"/>
        <rFont val="宋体"/>
        <charset val="134"/>
      </rPr>
      <t>、泉州达顺石业有限公司</t>
    </r>
    <r>
      <rPr>
        <sz val="9"/>
        <rFont val="宋体"/>
        <charset val="134"/>
        <scheme val="minor"/>
      </rPr>
      <t xml:space="preserve"> </t>
    </r>
    <r>
      <rPr>
        <sz val="9"/>
        <rFont val="宋体"/>
        <charset val="134"/>
      </rPr>
      <t>（王总：</t>
    </r>
    <r>
      <rPr>
        <sz val="9"/>
        <rFont val="宋体"/>
        <charset val="134"/>
        <scheme val="minor"/>
      </rPr>
      <t>15859513773</t>
    </r>
    <r>
      <rPr>
        <sz val="9"/>
        <rFont val="宋体"/>
        <charset val="134"/>
      </rPr>
      <t>）</t>
    </r>
  </si>
  <si>
    <t>L宽*高300*150~700*540，整石  顶面两边导圆角R20 异型加工</t>
  </si>
  <si>
    <t>688#花岗岩整石</t>
  </si>
  <si>
    <t>L*500*500，顶面两边导圆角R20 异型加工，顶面及导角为光面,侧面手打荔枝面 带灯槽</t>
  </si>
  <si>
    <t>黄锈石花岗岩</t>
  </si>
  <si>
    <t>800*500*600，火烧面（外露面） 整石异形加工</t>
  </si>
  <si>
    <t>宽*高600*500，顶面两边导圆角R20 异型加工，顶面及导角为光面，侧面手打荔枝面 侧立面手打荔枝面</t>
  </si>
  <si>
    <t>2000x1000x350厚 外露面光面 整石 异形加工</t>
  </si>
  <si>
    <t>稻田土或黑土(到工地价)</t>
  </si>
  <si>
    <t>2500*380*150 细菠萝面</t>
  </si>
  <si>
    <t>2000*380x150厚 踏面细菠萝面  踢面自然面   整石</t>
  </si>
  <si>
    <t>1000*480x150厚 外露面细菠萝面 整石 异形加工</t>
  </si>
  <si>
    <t>1200x550x150厚 踏面为细菠萝面，踢面外露面自然面 整石异形加工</t>
  </si>
  <si>
    <t>1200x700x300厚 踏面为细菠萝面，踢面外露面自然面 整石</t>
  </si>
  <si>
    <t>1000~1200x350x150厚  外露面细菠萝面 整石</t>
  </si>
  <si>
    <t>1100x550x150厚 踏面为细菠萝面，踢面外露面自然面 整石异形加工</t>
  </si>
  <si>
    <t>1200x380x150厚 踏面为细菠萝面，踢面为自然面 整石异形加工</t>
  </si>
  <si>
    <t>1000*380*150 细菠萝面</t>
  </si>
  <si>
    <t>2000*380x150厚 外露面细菠萝面 整石 异形加工</t>
  </si>
  <si>
    <t>1200x450x150厚 踏面为细菠萝面，踢面为自然面 整石异形加工</t>
  </si>
  <si>
    <t>300厚 踏面为细菠萝面，踢面外露面自然面 整石  不规则尺寸,异形加工</t>
  </si>
  <si>
    <t>1000*600x150厚 外露面手打荔枝面 整石 异形加工</t>
  </si>
  <si>
    <t>路沿石</t>
  </si>
  <si>
    <t>688#花岗岩800x200x100厚 外露面粗菠萝面</t>
  </si>
  <si>
    <t>688#花岗岩600x200x200厚 外露面粗菠萝面</t>
  </si>
  <si>
    <t>654#花岗岩机切面 1000x300x150</t>
  </si>
  <si>
    <t>平缘石</t>
  </si>
  <si>
    <t>623#花岗岩平缘石 1500x250x120</t>
  </si>
  <si>
    <t>树池石</t>
  </si>
  <si>
    <t>350x150 中国黑花岗岩  光面</t>
  </si>
  <si>
    <t>景石墙</t>
  </si>
  <si>
    <t>1000x700x600 中国黑花岗岩 整石 顶面倒20圆角 外露面光面</t>
  </si>
  <si>
    <t>杉木桩（木支撑用）</t>
  </si>
  <si>
    <t>长1.8m，直径60-80mm</t>
  </si>
  <si>
    <t>仿大理石砖(中灰色)</t>
  </si>
  <si>
    <t>400×800</t>
  </si>
  <si>
    <r>
      <rPr>
        <sz val="9"/>
        <rFont val="宋体"/>
        <charset val="134"/>
      </rPr>
      <t>新中源（</t>
    </r>
    <r>
      <rPr>
        <sz val="9"/>
        <rFont val="宋体"/>
        <charset val="134"/>
        <scheme val="minor"/>
      </rPr>
      <t>05972818988</t>
    </r>
    <r>
      <rPr>
        <sz val="9"/>
        <rFont val="宋体"/>
        <charset val="134"/>
      </rPr>
      <t>）报价</t>
    </r>
    <r>
      <rPr>
        <sz val="9"/>
        <rFont val="宋体"/>
        <charset val="134"/>
        <scheme val="minor"/>
      </rPr>
      <t>80</t>
    </r>
    <r>
      <rPr>
        <sz val="9"/>
        <rFont val="宋体"/>
        <charset val="134"/>
      </rPr>
      <t>元</t>
    </r>
    <r>
      <rPr>
        <sz val="9"/>
        <rFont val="宋体"/>
        <charset val="134"/>
        <scheme val="minor"/>
      </rPr>
      <t>/m2</t>
    </r>
    <r>
      <rPr>
        <sz val="9"/>
        <rFont val="宋体"/>
        <charset val="134"/>
      </rPr>
      <t>；
东鹏（</t>
    </r>
    <r>
      <rPr>
        <sz val="9"/>
        <rFont val="宋体"/>
        <charset val="134"/>
        <scheme val="minor"/>
      </rPr>
      <t>0597-2205166</t>
    </r>
    <r>
      <rPr>
        <sz val="9"/>
        <rFont val="宋体"/>
        <charset val="134"/>
      </rPr>
      <t>）报价</t>
    </r>
    <r>
      <rPr>
        <sz val="9"/>
        <rFont val="宋体"/>
        <charset val="134"/>
        <scheme val="minor"/>
      </rPr>
      <t>75</t>
    </r>
    <r>
      <rPr>
        <sz val="9"/>
        <rFont val="宋体"/>
        <charset val="134"/>
      </rPr>
      <t>元</t>
    </r>
    <r>
      <rPr>
        <sz val="9"/>
        <rFont val="宋体"/>
        <charset val="134"/>
        <scheme val="minor"/>
      </rPr>
      <t>/m2</t>
    </r>
    <r>
      <rPr>
        <sz val="9"/>
        <rFont val="宋体"/>
        <charset val="134"/>
      </rPr>
      <t>；
金朝阳（</t>
    </r>
    <r>
      <rPr>
        <sz val="9"/>
        <rFont val="宋体"/>
        <charset val="134"/>
        <scheme val="minor"/>
      </rPr>
      <t>0597-2892688</t>
    </r>
    <r>
      <rPr>
        <sz val="9"/>
        <rFont val="宋体"/>
        <charset val="134"/>
      </rPr>
      <t>）报价</t>
    </r>
    <r>
      <rPr>
        <sz val="9"/>
        <rFont val="宋体"/>
        <charset val="134"/>
        <scheme val="minor"/>
      </rPr>
      <t>80</t>
    </r>
    <r>
      <rPr>
        <sz val="9"/>
        <rFont val="宋体"/>
        <charset val="134"/>
      </rPr>
      <t>元</t>
    </r>
    <r>
      <rPr>
        <sz val="9"/>
        <rFont val="宋体"/>
        <charset val="134"/>
        <scheme val="minor"/>
      </rPr>
      <t>/m2</t>
    </r>
    <r>
      <rPr>
        <sz val="9"/>
        <rFont val="宋体"/>
        <charset val="134"/>
      </rPr>
      <t>；</t>
    </r>
  </si>
  <si>
    <t>浅灰色仿花岗岩砖(哑光面)</t>
  </si>
  <si>
    <r>
      <rPr>
        <sz val="9"/>
        <rFont val="宋体"/>
        <charset val="134"/>
      </rPr>
      <t>新中源（</t>
    </r>
    <r>
      <rPr>
        <sz val="9"/>
        <rFont val="宋体"/>
        <charset val="134"/>
        <scheme val="minor"/>
      </rPr>
      <t>05972818988</t>
    </r>
    <r>
      <rPr>
        <sz val="9"/>
        <rFont val="宋体"/>
        <charset val="134"/>
      </rPr>
      <t>）报价</t>
    </r>
    <r>
      <rPr>
        <sz val="9"/>
        <rFont val="宋体"/>
        <charset val="134"/>
        <scheme val="minor"/>
      </rPr>
      <t>85</t>
    </r>
    <r>
      <rPr>
        <sz val="9"/>
        <rFont val="宋体"/>
        <charset val="134"/>
      </rPr>
      <t>元</t>
    </r>
    <r>
      <rPr>
        <sz val="9"/>
        <rFont val="宋体"/>
        <charset val="134"/>
        <scheme val="minor"/>
      </rPr>
      <t>/m2</t>
    </r>
    <r>
      <rPr>
        <sz val="9"/>
        <rFont val="宋体"/>
        <charset val="134"/>
      </rPr>
      <t>；
东鹏（</t>
    </r>
    <r>
      <rPr>
        <sz val="9"/>
        <rFont val="宋体"/>
        <charset val="134"/>
        <scheme val="minor"/>
      </rPr>
      <t>0597-2205166</t>
    </r>
    <r>
      <rPr>
        <sz val="9"/>
        <rFont val="宋体"/>
        <charset val="134"/>
      </rPr>
      <t>）报价</t>
    </r>
    <r>
      <rPr>
        <sz val="9"/>
        <rFont val="宋体"/>
        <charset val="134"/>
        <scheme val="minor"/>
      </rPr>
      <t>90</t>
    </r>
    <r>
      <rPr>
        <sz val="9"/>
        <rFont val="宋体"/>
        <charset val="134"/>
      </rPr>
      <t>元</t>
    </r>
    <r>
      <rPr>
        <sz val="9"/>
        <rFont val="宋体"/>
        <charset val="134"/>
        <scheme val="minor"/>
      </rPr>
      <t>/m2</t>
    </r>
    <r>
      <rPr>
        <sz val="9"/>
        <rFont val="宋体"/>
        <charset val="134"/>
      </rPr>
      <t>；
金朝阳（</t>
    </r>
    <r>
      <rPr>
        <sz val="9"/>
        <rFont val="宋体"/>
        <charset val="134"/>
        <scheme val="minor"/>
      </rPr>
      <t>0597-2892688</t>
    </r>
    <r>
      <rPr>
        <sz val="9"/>
        <rFont val="宋体"/>
        <charset val="134"/>
      </rPr>
      <t>）报价</t>
    </r>
    <r>
      <rPr>
        <sz val="9"/>
        <rFont val="宋体"/>
        <charset val="134"/>
        <scheme val="minor"/>
      </rPr>
      <t>85</t>
    </r>
    <r>
      <rPr>
        <sz val="9"/>
        <rFont val="宋体"/>
        <charset val="134"/>
      </rPr>
      <t>元</t>
    </r>
    <r>
      <rPr>
        <sz val="9"/>
        <rFont val="宋体"/>
        <charset val="134"/>
        <scheme val="minor"/>
      </rPr>
      <t>/m3；</t>
    </r>
  </si>
  <si>
    <t>中灰色仿大理石砖(哑光面)</t>
  </si>
  <si>
    <t>800×800</t>
  </si>
  <si>
    <t>300×150</t>
  </si>
  <si>
    <r>
      <rPr>
        <sz val="9"/>
        <rFont val="宋体"/>
        <charset val="134"/>
      </rPr>
      <t>新中源（</t>
    </r>
    <r>
      <rPr>
        <sz val="9"/>
        <rFont val="宋体"/>
        <charset val="134"/>
        <scheme val="minor"/>
      </rPr>
      <t>05972818988</t>
    </r>
    <r>
      <rPr>
        <sz val="9"/>
        <rFont val="宋体"/>
        <charset val="134"/>
      </rPr>
      <t>）报价</t>
    </r>
    <r>
      <rPr>
        <sz val="9"/>
        <rFont val="宋体"/>
        <charset val="134"/>
        <scheme val="minor"/>
      </rPr>
      <t>68</t>
    </r>
    <r>
      <rPr>
        <sz val="9"/>
        <rFont val="宋体"/>
        <charset val="134"/>
      </rPr>
      <t>元</t>
    </r>
    <r>
      <rPr>
        <sz val="9"/>
        <rFont val="宋体"/>
        <charset val="134"/>
        <scheme val="minor"/>
      </rPr>
      <t>/m2</t>
    </r>
    <r>
      <rPr>
        <sz val="9"/>
        <rFont val="宋体"/>
        <charset val="134"/>
      </rPr>
      <t>；
东鹏（</t>
    </r>
    <r>
      <rPr>
        <sz val="9"/>
        <rFont val="宋体"/>
        <charset val="134"/>
        <scheme val="minor"/>
      </rPr>
      <t>0597-2205166</t>
    </r>
    <r>
      <rPr>
        <sz val="9"/>
        <rFont val="宋体"/>
        <charset val="134"/>
      </rPr>
      <t>）报价</t>
    </r>
    <r>
      <rPr>
        <sz val="9"/>
        <rFont val="宋体"/>
        <charset val="134"/>
        <scheme val="minor"/>
      </rPr>
      <t>60</t>
    </r>
    <r>
      <rPr>
        <sz val="9"/>
        <rFont val="宋体"/>
        <charset val="134"/>
      </rPr>
      <t>元</t>
    </r>
    <r>
      <rPr>
        <sz val="9"/>
        <rFont val="宋体"/>
        <charset val="134"/>
        <scheme val="minor"/>
      </rPr>
      <t>/m2</t>
    </r>
    <r>
      <rPr>
        <sz val="9"/>
        <rFont val="宋体"/>
        <charset val="134"/>
      </rPr>
      <t>；
金朝阳（</t>
    </r>
    <r>
      <rPr>
        <sz val="9"/>
        <rFont val="宋体"/>
        <charset val="134"/>
        <scheme val="minor"/>
      </rPr>
      <t>0597-2892688</t>
    </r>
    <r>
      <rPr>
        <sz val="9"/>
        <rFont val="宋体"/>
        <charset val="134"/>
      </rPr>
      <t>）报价</t>
    </r>
    <r>
      <rPr>
        <sz val="9"/>
        <rFont val="宋体"/>
        <charset val="134"/>
        <scheme val="minor"/>
      </rPr>
      <t>65</t>
    </r>
    <r>
      <rPr>
        <sz val="9"/>
        <rFont val="宋体"/>
        <charset val="134"/>
      </rPr>
      <t>元</t>
    </r>
    <r>
      <rPr>
        <sz val="9"/>
        <rFont val="宋体"/>
        <charset val="134"/>
        <scheme val="minor"/>
      </rPr>
      <t>/m5；</t>
    </r>
  </si>
  <si>
    <t>800*800</t>
  </si>
  <si>
    <t>烧面芝麻灰石材</t>
  </si>
  <si>
    <t>20厚</t>
  </si>
  <si>
    <t>烧毛花岗岩</t>
  </si>
  <si>
    <t>30厚</t>
  </si>
  <si>
    <t>黄锈石</t>
  </si>
  <si>
    <t xml:space="preserve">  1000*250*80厚  自然面</t>
  </si>
  <si>
    <t>80厚黄锈石</t>
  </si>
  <si>
    <t>自然面</t>
  </si>
  <si>
    <t>688#花岗岩（桥面条石，整石）</t>
  </si>
  <si>
    <t>3000X500X200厚  外露面手打荔枝面</t>
  </si>
  <si>
    <t>1000*500*80厚  自然面</t>
  </si>
  <si>
    <t>800x150x30厚  外露面粗菠萝面</t>
  </si>
  <si>
    <t>1000*400*100厚外露面手打荔枝面，异形加工带灯槽</t>
  </si>
  <si>
    <t>G654花岗岩（桥面条石，整石）</t>
  </si>
  <si>
    <t>4000*700*200 手打荔枝面  整石  异形加工</t>
  </si>
  <si>
    <t>50厚黄锈石</t>
  </si>
  <si>
    <t>碎块</t>
  </si>
  <si>
    <t>磨光花岗岩板</t>
  </si>
  <si>
    <t>15厚</t>
  </si>
  <si>
    <t>磨光黑金砂花岗岩板</t>
  </si>
  <si>
    <t xml:space="preserve"> 688#花岗岩</t>
  </si>
  <si>
    <t>600x200x50厚 手打荔枝面</t>
  </si>
  <si>
    <t>800x200x50厚 外露面粗菠萝面</t>
  </si>
  <si>
    <t>1000*550（500）*50 手打荔枝面</t>
  </si>
  <si>
    <t>1200x300x50厚 手打荔枝面</t>
  </si>
  <si>
    <t>600x350(250)x30厚 烧面</t>
  </si>
  <si>
    <t>600x400x30厚 手打荔枝面</t>
  </si>
  <si>
    <t>Lx300x50厚 外露面粗菠萝面</t>
  </si>
  <si>
    <t>600x200x30厚 手打荔枝面</t>
  </si>
  <si>
    <t>2500*250*150 细菠萝面（外露面）</t>
  </si>
  <si>
    <t>2100*250*150 细菠萝面（外露面）</t>
  </si>
  <si>
    <t>1000*250*150 细菠萝面（外露面）</t>
  </si>
  <si>
    <t>1000*300*50 外露面手打荔枝面 异形加工</t>
  </si>
  <si>
    <t>1000x300x50厚 外露面手打荔枝面 异形加工</t>
  </si>
  <si>
    <t>1100*300*50 外露面手打荔枝面  异形加工</t>
  </si>
  <si>
    <t>1000*300*50 外露面手打荔枝面</t>
  </si>
  <si>
    <t>1000*300*50  外露面手打荔枝面</t>
  </si>
  <si>
    <t>1000*300*50 外露面细菠萝面异形加工</t>
  </si>
  <si>
    <t>1000*300*50 外露面细菠萝面</t>
  </si>
  <si>
    <t>1000*300*50 外露面细菠萝面  整石</t>
  </si>
  <si>
    <t>1000x300x50厚 外露面细菠萝面</t>
  </si>
  <si>
    <t>成品石材栏杆</t>
  </si>
  <si>
    <t>G681漳浦虾红花岗岩,桥面3000x200x100厚 ,柱180x130x130厚  外露面细菠萝面,四周滚圆</t>
  </si>
  <si>
    <t>马尼拉草卷</t>
  </si>
  <si>
    <t>纯净密植</t>
  </si>
  <si>
    <r>
      <rPr>
        <sz val="9"/>
        <rFont val="宋体"/>
        <charset val="134"/>
      </rPr>
      <t xml:space="preserve">苗木单价为以下三家企业报价的平均价：
</t>
    </r>
    <r>
      <rPr>
        <sz val="9"/>
        <rFont val="Calibri"/>
        <charset val="134"/>
      </rPr>
      <t>1</t>
    </r>
    <r>
      <rPr>
        <sz val="9"/>
        <rFont val="宋体"/>
        <charset val="134"/>
      </rPr>
      <t>、漳州联盛花卉有限公司翁总</t>
    </r>
    <r>
      <rPr>
        <sz val="9"/>
        <rFont val="Calibri"/>
        <charset val="134"/>
      </rPr>
      <t>15880592645</t>
    </r>
    <r>
      <rPr>
        <sz val="9"/>
        <rFont val="宋体"/>
        <charset val="134"/>
      </rPr>
      <t xml:space="preserve">；
</t>
    </r>
    <r>
      <rPr>
        <sz val="9"/>
        <rFont val="Calibri"/>
        <charset val="134"/>
      </rPr>
      <t>2</t>
    </r>
    <r>
      <rPr>
        <sz val="9"/>
        <rFont val="宋体"/>
        <charset val="134"/>
      </rPr>
      <t>、漳州旗盛园林有限公司翁总：</t>
    </r>
    <r>
      <rPr>
        <sz val="9"/>
        <rFont val="Calibri"/>
        <charset val="134"/>
      </rPr>
      <t>15259629762</t>
    </r>
    <r>
      <rPr>
        <sz val="9"/>
        <rFont val="宋体"/>
        <charset val="134"/>
      </rPr>
      <t xml:space="preserve">；
</t>
    </r>
    <r>
      <rPr>
        <sz val="9"/>
        <rFont val="Calibri"/>
        <charset val="134"/>
      </rPr>
      <t>3</t>
    </r>
    <r>
      <rPr>
        <sz val="9"/>
        <rFont val="宋体"/>
        <charset val="134"/>
      </rPr>
      <t>、漳浦蓬景花卉有限公司</t>
    </r>
    <r>
      <rPr>
        <sz val="9"/>
        <rFont val="Calibri"/>
        <charset val="134"/>
      </rPr>
      <t>18859608879</t>
    </r>
    <r>
      <rPr>
        <sz val="9"/>
        <rFont val="宋体"/>
        <charset val="134"/>
      </rPr>
      <t>；</t>
    </r>
  </si>
  <si>
    <t>大叶油草</t>
  </si>
  <si>
    <t>枫杨</t>
  </si>
  <si>
    <t>米径12-14cm，自然高400-500cm，冠幅≥250cm</t>
  </si>
  <si>
    <t>丛生朴树</t>
  </si>
  <si>
    <t>地径60-65cm，自然高≥1000cm，冠幅≥450cm</t>
  </si>
  <si>
    <t>朴树（小）</t>
  </si>
  <si>
    <t>米径15-16cm，自然高600-700cm，冠幅≥350cm</t>
  </si>
  <si>
    <t>铁冬青（斜飘）</t>
  </si>
  <si>
    <t>米径20-22cm，自然高≥450cm，冠幅≥350cm</t>
  </si>
  <si>
    <t>宫粉紫荆</t>
  </si>
  <si>
    <t>米径9-10cm，自然高300-400cm，冠幅≥250cm</t>
  </si>
  <si>
    <t>紫花绣球风铃木</t>
  </si>
  <si>
    <t>米径12-13cm，自然高350-400cm，冠幅≥280cm</t>
  </si>
  <si>
    <t>自然高≥900cm，冠幅≥350cm</t>
  </si>
  <si>
    <t>香樟（小）</t>
  </si>
  <si>
    <t>米径20-24cm，自然高500-600cm，冠幅≥300cm</t>
  </si>
  <si>
    <t>秋枫（小）</t>
  </si>
  <si>
    <t>米径18-19cm，自然高550-650cm，冠幅≥320cm</t>
  </si>
  <si>
    <t>菩提</t>
  </si>
  <si>
    <t>米径18-19cm，自然高600-700cm，冠幅≥320cm</t>
  </si>
  <si>
    <t>黄槿</t>
  </si>
  <si>
    <t>米径15-17cm，自然高400-500cm，冠幅≥300cm</t>
  </si>
  <si>
    <t>蓝花楹（大）</t>
  </si>
  <si>
    <t>米径15-17cm，自然高500-600cm，冠幅≥350cm</t>
  </si>
  <si>
    <t>广州樱（大）</t>
  </si>
  <si>
    <t>地径11-12cm，自然高350-450cm，冠幅≥280cm</t>
  </si>
  <si>
    <t>广州樱（小）</t>
  </si>
  <si>
    <t>地径9-10cm，自然高300-400cm，冠幅≥280cm</t>
  </si>
  <si>
    <t>香水樱（大）</t>
  </si>
  <si>
    <t>地径11-12cm，自然高400-500cm，冠幅≥300cm</t>
  </si>
  <si>
    <t>香水樱（小）</t>
  </si>
  <si>
    <t>大渔樱（小）</t>
  </si>
  <si>
    <t>牡丹樱</t>
  </si>
  <si>
    <t>黄花多花风铃木</t>
  </si>
  <si>
    <t>小叶紫薇桩景</t>
  </si>
  <si>
    <t>D≥35cm，自然高250-350cm，冠幅≥180cm</t>
  </si>
  <si>
    <t>小叶紫薇（树形）</t>
  </si>
  <si>
    <t>香泡树</t>
  </si>
  <si>
    <t>D20-24cm，自然高400-450cm，冠幅350-400cm</t>
  </si>
  <si>
    <t>红花鸡蛋花（特选）</t>
  </si>
  <si>
    <t>D15-16cm，自然高300-400cm，冠幅≥400cm</t>
  </si>
  <si>
    <t>D14-15cm，自然高300-350cm，冠幅≥300cm</t>
  </si>
  <si>
    <t>金桂</t>
  </si>
  <si>
    <t>D≥14cm，自然高300cm，冠幅≥350cm</t>
  </si>
  <si>
    <t>落羽杉</t>
  </si>
  <si>
    <t>D≥12cm，自然高500-600cm，冠幅≥120cm</t>
  </si>
  <si>
    <t>红叶石楠（伞）</t>
  </si>
  <si>
    <t>自然高200-300cm，冠幅≥200cm</t>
  </si>
  <si>
    <t>同安红三角梅</t>
  </si>
  <si>
    <t>自然高250-280cm，冠幅150-180cm</t>
  </si>
  <si>
    <t>紫花三角梅球</t>
  </si>
  <si>
    <t>自然高120cm，冠幅120cm</t>
  </si>
  <si>
    <t>木芙蓉</t>
  </si>
  <si>
    <t>自然高120-150cm，冠幅120-130cm</t>
  </si>
  <si>
    <t>木槿</t>
  </si>
  <si>
    <t>自然高120-150cm，冠幅≥100cm</t>
  </si>
  <si>
    <t>山茶花</t>
  </si>
  <si>
    <t>自然高180cm，冠幅≥100cm</t>
  </si>
  <si>
    <t>黄金榕球（大）</t>
  </si>
  <si>
    <t>自然高150cm，冠幅150cm</t>
  </si>
  <si>
    <t>黄金榕球（小）</t>
  </si>
  <si>
    <t>龟甲冬青球</t>
  </si>
  <si>
    <t>自然高100cm，冠幅120cm</t>
  </si>
  <si>
    <t>龙血铁</t>
  </si>
  <si>
    <t>自然高100cm，冠幅80cm</t>
  </si>
  <si>
    <t>矮蒲苇</t>
  </si>
  <si>
    <t>高度50，蓬径40，10-20芽/袋，6袋/m2</t>
  </si>
  <si>
    <t>袋</t>
  </si>
  <si>
    <t>火焰狼尾草</t>
  </si>
  <si>
    <t>羽绒狼尾草</t>
  </si>
  <si>
    <t>京红羽狼尾草</t>
  </si>
  <si>
    <t>细叶芒</t>
  </si>
  <si>
    <t>海芋</t>
  </si>
  <si>
    <t>高度40，蓬径30，7斤袋，16袋/m2</t>
  </si>
  <si>
    <t>绿叶扶桑</t>
  </si>
  <si>
    <t>高度30，蓬径20，7斤袋，36袋/m2</t>
  </si>
  <si>
    <t>金边山菅兰</t>
  </si>
  <si>
    <t>高度30，蓬径20，7斤袋，49袋/m2</t>
  </si>
  <si>
    <t>清香木</t>
  </si>
  <si>
    <t>紫花马樱丹</t>
  </si>
  <si>
    <t>鸢尾</t>
  </si>
  <si>
    <t>美斑鹅掌柴</t>
  </si>
  <si>
    <t>鹅掌柴</t>
  </si>
  <si>
    <t>翠芦莉</t>
  </si>
  <si>
    <t>鸳鸯茉莉</t>
  </si>
  <si>
    <t>黄纹美人蕉</t>
  </si>
  <si>
    <t>长春花</t>
  </si>
  <si>
    <t>蓝雪花</t>
  </si>
  <si>
    <t>金边假连翘</t>
  </si>
  <si>
    <t>百子莲</t>
  </si>
  <si>
    <t>夏延绣球花</t>
  </si>
  <si>
    <t>毛杜鹃</t>
  </si>
  <si>
    <t>肾蕨</t>
  </si>
  <si>
    <t>蜘蛛兰</t>
  </si>
  <si>
    <t>芙蓉菊</t>
  </si>
  <si>
    <t>红花檵木</t>
  </si>
  <si>
    <t>高度25，蓬径20，7斤袋，49袋/m2</t>
  </si>
  <si>
    <t>石蒜</t>
  </si>
  <si>
    <t>高度25，蓬径20，7斤袋，36袋/m2</t>
  </si>
  <si>
    <t>花叶络石</t>
  </si>
  <si>
    <t>金叶番薯</t>
  </si>
  <si>
    <t>六月雪</t>
  </si>
  <si>
    <t>金菖蒲</t>
  </si>
  <si>
    <t>小叶栀子</t>
  </si>
  <si>
    <t>高度20，蓬径20，7斤袋，36袋/m2</t>
  </si>
  <si>
    <t>金叶佛甲草</t>
  </si>
  <si>
    <t>盆规格为50*50*10，4盆/m2</t>
  </si>
  <si>
    <t>红杆水竹芋</t>
  </si>
  <si>
    <t>H50xP40，5盆/m2，盆苗，每盆5-10芽</t>
  </si>
  <si>
    <t>粉花水生美人蕉</t>
  </si>
  <si>
    <t>H40xP30，7斤袋，25袋/m2，每袋2-3芽</t>
  </si>
  <si>
    <t>黄花水生美人蕉</t>
  </si>
  <si>
    <t>H40xP30，7斤袋，36袋/m2，每袋2-3芽</t>
  </si>
  <si>
    <t>杂色水生美人蕉</t>
  </si>
  <si>
    <t>H40xP30，7斤袋，36袋/m2，每袋2-3芽。（粉花与黄花比例为1:1）</t>
  </si>
  <si>
    <t>野芋</t>
  </si>
  <si>
    <t>H30xP20，7斤袋，36袋/m2，每袋2-3芽</t>
  </si>
  <si>
    <t>旱伞草</t>
  </si>
  <si>
    <t>水生鸢尾</t>
  </si>
  <si>
    <t>H30xP20，7斤袋，25袋/m2，每袋3-5芽</t>
  </si>
  <si>
    <t>再力花</t>
  </si>
  <si>
    <t>梭鱼草</t>
  </si>
  <si>
    <t>金叶芦竹</t>
  </si>
  <si>
    <t>H30xP20，7斤袋，25袋/m2，每袋2-3芽</t>
  </si>
  <si>
    <t>芦苇</t>
  </si>
  <si>
    <t>使君子</t>
  </si>
  <si>
    <t>L&gt;100cm，5株/m</t>
  </si>
  <si>
    <t>红榕（大）</t>
  </si>
  <si>
    <t>米径25-28cm，自然高≥600cm，冠幅≥400cm</t>
  </si>
  <si>
    <t>红榕（小）</t>
  </si>
  <si>
    <t>米径18-19cm，自然高400-500cm，冠幅≥300cm</t>
  </si>
  <si>
    <t>乌桕</t>
  </si>
  <si>
    <t>米径18-19cm，自然高≥550cm，冠幅≥300cm</t>
  </si>
  <si>
    <t>朴树（大）</t>
  </si>
  <si>
    <t>米径28-30cm，自然高≥750cm，冠幅≥400cm</t>
  </si>
  <si>
    <t>铁冬青</t>
  </si>
  <si>
    <t>米径25-26cm，自然高500-600cm，冠幅≥350cm</t>
  </si>
  <si>
    <t>榉树</t>
  </si>
  <si>
    <t>米径20-22cm，自然高600-700cm，冠幅≥300cm</t>
  </si>
  <si>
    <t>秋枫（大）</t>
  </si>
  <si>
    <t>米径25-28cm，自然高700-800cm，冠幅≥350cm</t>
  </si>
  <si>
    <t>大腹木棉（大）</t>
  </si>
  <si>
    <t>米径35-40cm，自然高800-900cm，冠幅≥400cm</t>
  </si>
  <si>
    <t>大腹木棉（小）</t>
  </si>
  <si>
    <t>米径28-30cm，自然高≥650cm，冠幅≥350cm</t>
  </si>
  <si>
    <t>铝板天沟(颜色同小青瓦)</t>
  </si>
  <si>
    <t>综合</t>
  </si>
  <si>
    <t>560*456*530(H)陶瓷成品拖把池</t>
  </si>
  <si>
    <t>符合设计规范</t>
  </si>
  <si>
    <t>元</t>
  </si>
  <si>
    <t>农家肥</t>
  </si>
  <si>
    <t>引导指示牌</t>
  </si>
  <si>
    <t>高1.8m*宽0.5m*厚0.1m</t>
  </si>
  <si>
    <t>1、广告公司潘总：18039878999；
2、蔡总：18950810333；
3、蓝总：13507530298；</t>
  </si>
  <si>
    <t>指示标识牌</t>
  </si>
  <si>
    <t>高2.37m*宽0.7m*厚0.1m</t>
  </si>
  <si>
    <t>禁止宠物入内标识牌</t>
  </si>
  <si>
    <t>高0.5m*宽0.48m*厚0.1m</t>
  </si>
  <si>
    <t>禁止非机动车通行标识牌</t>
  </si>
  <si>
    <t>行洪通道 请勿逗留标识牌</t>
  </si>
  <si>
    <t>草坪养护 请勿踩踏标识牌</t>
  </si>
  <si>
    <t>汛期禁止通行标识牌</t>
  </si>
  <si>
    <t>小心台阶标识牌</t>
  </si>
  <si>
    <t>禁止垂钓标识牌</t>
  </si>
  <si>
    <t>水深危险 禁止游泳标识牌</t>
  </si>
  <si>
    <t>汛期禁止通行(挂)标识牌</t>
  </si>
  <si>
    <t>高0.5m*宽0.5m*厚0.1m</t>
  </si>
  <si>
    <t>小心台阶(挂)2标识牌</t>
  </si>
  <si>
    <t>禁止攀爬(挂)标识牌</t>
  </si>
  <si>
    <t>成品休闲座椅</t>
  </si>
  <si>
    <t>成品垃圾箱</t>
  </si>
  <si>
    <t>成品5厚不锈钢拉丝哑光花钵</t>
  </si>
  <si>
    <t>外环R400mm，内环R180mm，宽360mm，高600mm</t>
  </si>
  <si>
    <t>救生设备（圈）</t>
  </si>
  <si>
    <t>整套成品，带缆绳</t>
  </si>
  <si>
    <t>自行车停车架</t>
  </si>
  <si>
    <t>长1.7m不锈钢小品φ40；高30/50cm自行车不锈钢扣φ20</t>
  </si>
  <si>
    <t>654花岗岩直饮水</t>
  </si>
  <si>
    <t>宽496mm，高860mm</t>
  </si>
  <si>
    <t>包塑热镀锌钢丝石笼</t>
  </si>
  <si>
    <t>G654#花岗岩整石凳石桌</t>
  </si>
  <si>
    <t>水沟600*300*25厚铸铁篦子</t>
  </si>
  <si>
    <t>印尼菠萝格</t>
  </si>
  <si>
    <t>C30彩色（蓝灰色）透水混凝土</t>
  </si>
  <si>
    <t>景观照明配电箱AL,</t>
  </si>
  <si>
    <t>户外型,IP54</t>
  </si>
  <si>
    <t>参考福州华亿辉电力设备有限公司厂家8折考虑</t>
  </si>
  <si>
    <t>成套配电箱安装</t>
  </si>
  <si>
    <t>(悬挂嵌入式AL01)</t>
  </si>
  <si>
    <t>草坪灯</t>
  </si>
  <si>
    <t>20W,H=0.75米,LED灯，暖黄光,3200K</t>
  </si>
  <si>
    <t>参考福州永利达照明科技有限公司厂家7折考虑</t>
  </si>
  <si>
    <t>庭院灯</t>
  </si>
  <si>
    <t>50W,H=6米,LED灯，暖黄光,3200K</t>
  </si>
  <si>
    <t>参考仙宫山生态环境整治提升工程（一期）缺项材料专家论证定价</t>
  </si>
  <si>
    <t>泛光灯</t>
  </si>
  <si>
    <t>20W,LED,暖黄光,3200K</t>
  </si>
  <si>
    <t>地砖灯</t>
  </si>
  <si>
    <t>(600x50条形)9W/个,LED,DC24V,暖黄光,3200K</t>
  </si>
  <si>
    <t>参考福州永利达照明科技有限公司厂家5.5折考虑</t>
  </si>
  <si>
    <t>鸟巢灯</t>
  </si>
  <si>
    <t>24W,LED,暖黄光,3200K</t>
  </si>
  <si>
    <t>水下灯</t>
  </si>
  <si>
    <t>6W,LED灯,AC36V,暖黄光,3200K</t>
  </si>
  <si>
    <t>参考福州永利达照明科技有限公司厂家5折考虑</t>
  </si>
  <si>
    <t>芦苇灯</t>
  </si>
  <si>
    <t>3W,LED,DC12V,暖黄光,3200K</t>
  </si>
  <si>
    <t>球灯</t>
  </si>
  <si>
    <t>3W,LED灯,DC12V,暖黄光,3200K</t>
  </si>
  <si>
    <t>硅胶灯带</t>
  </si>
  <si>
    <t>6W/m,LED灯,DC12V，黄光,2800K,用于护栏灯、台阶灯</t>
  </si>
  <si>
    <t>洗墙灯</t>
  </si>
  <si>
    <t>18W/m,LED灯,DC24V,暖黄光,3200K</t>
  </si>
  <si>
    <t>参考福州永利达照明科技有限公司厂家5.6折考虑</t>
  </si>
  <si>
    <t>壁灯</t>
  </si>
  <si>
    <t>220V,25W,LED灯,暖白光</t>
  </si>
  <si>
    <t>参考福州永利达照明科技有限公司厂家3.6折考虑</t>
  </si>
  <si>
    <t>埋地灯</t>
  </si>
  <si>
    <t>(可调角度)220V,9W,光源:LED,黄光,埋地安装</t>
  </si>
  <si>
    <t>防潮吸顶灯</t>
  </si>
  <si>
    <t>直径350mm,18W,暖白4000K</t>
  </si>
  <si>
    <t>LED艺术吊灯</t>
  </si>
  <si>
    <t>直径350mm,28W,暖白4000K</t>
  </si>
  <si>
    <t>LED洗墙灯</t>
  </si>
  <si>
    <t>1000*90mm,18W,暖白4000K</t>
  </si>
  <si>
    <t>LED壁灯</t>
  </si>
  <si>
    <t>150*150mm,10W,暖白4000K</t>
  </si>
  <si>
    <t>排气扇</t>
  </si>
  <si>
    <t>300*300mm,28W</t>
  </si>
  <si>
    <t>参考东山湿地公园一期CD地块财审价格</t>
  </si>
  <si>
    <t>求助按钮</t>
  </si>
  <si>
    <t>SOS报警器</t>
  </si>
  <si>
    <t>参考东山湿地公园一期CD地块类似主材财审价格（参考专用求助显示装置
价格）</t>
  </si>
  <si>
    <t>报警主机</t>
  </si>
  <si>
    <t>参考东山湿地公园一期CD地块类似主材财审价格（参考隔离变压器 220/24,IP2X价格）</t>
  </si>
  <si>
    <t>室外变压器箱</t>
  </si>
  <si>
    <t>变压器JMB-500VA</t>
  </si>
  <si>
    <t>变压器JMB-630VA</t>
  </si>
  <si>
    <t>1KV室内热（冷）缩式铜芯电力电缆
(电缆截面≤70mm2)</t>
  </si>
  <si>
    <t>五芯电力电缆头制作安装</t>
  </si>
  <si>
    <t>参考红坊东阳小学500kVA配电工程区财审价格</t>
  </si>
  <si>
    <t>空白面板</t>
  </si>
  <si>
    <t>防水插座，250V</t>
  </si>
  <si>
    <t>16A 安全型(烘手器预留)</t>
  </si>
  <si>
    <t>参考东山湿地公园一期CD地块财审类似主材价格</t>
  </si>
  <si>
    <t>五孔防水插座，250V</t>
  </si>
  <si>
    <t>16A 安全型</t>
  </si>
  <si>
    <t>埋地敷设(CPVC50)</t>
  </si>
  <si>
    <t>参考厦门2021年7月份信息价</t>
  </si>
  <si>
    <t>埋地敷设(CPVC32)</t>
  </si>
  <si>
    <t>穿多芯软导线</t>
  </si>
  <si>
    <t>广播电源线RVS-2*2.5mm2</t>
  </si>
  <si>
    <t>RVVP3*4mm2</t>
  </si>
  <si>
    <t>(二芯RVV2*0.75mm2)</t>
  </si>
  <si>
    <t>光缆</t>
  </si>
  <si>
    <t>(4芯室外单模光纤)</t>
  </si>
  <si>
    <t>直通式地漏(不带存水弯)</t>
  </si>
  <si>
    <t>DN75</t>
  </si>
  <si>
    <t>参考龙岩新罗区2021年8月份信息价</t>
  </si>
  <si>
    <t>感应水龙头</t>
  </si>
  <si>
    <t>连体坐便器</t>
  </si>
  <si>
    <t>埋入式感应控制器</t>
  </si>
  <si>
    <t>冲洗管</t>
  </si>
  <si>
    <t>DN32</t>
  </si>
  <si>
    <t>小便器冲水连接管</t>
  </si>
  <si>
    <t>DN15</t>
  </si>
  <si>
    <t>洗脸盆排水附件</t>
  </si>
  <si>
    <t>小便器排水附件</t>
  </si>
  <si>
    <t>PE塑料给水管</t>
  </si>
  <si>
    <t>DN50</t>
  </si>
  <si>
    <t>PP-R塑料给水管 P=0.6MPa</t>
  </si>
  <si>
    <t>塑料排水管</t>
  </si>
  <si>
    <t>Φ250</t>
  </si>
  <si>
    <t>防污隔断阀</t>
  </si>
  <si>
    <t>参考龙岩新罗区2021年8月份信息价（参考闸阀价格）</t>
  </si>
  <si>
    <t>碳钢平焊法兰</t>
  </si>
  <si>
    <t>片</t>
  </si>
  <si>
    <t>法兰水表</t>
  </si>
  <si>
    <t>井盖安全防护网</t>
  </si>
  <si>
    <t>Φ700重型球墨铸铁单层井盖及支座</t>
  </si>
  <si>
    <t>铸铁井盖井座</t>
  </si>
  <si>
    <t>Φ700</t>
  </si>
  <si>
    <t>球墨铸铁井盖井座[轻]</t>
  </si>
  <si>
    <t>塑料检查井</t>
  </si>
  <si>
    <t>Φ450,H=1米</t>
  </si>
  <si>
    <t>树脂复合井盖井座</t>
  </si>
  <si>
    <t>750*450</t>
  </si>
  <si>
    <t>绿化种植井盖</t>
  </si>
  <si>
    <t>玻璃钢化粪池</t>
  </si>
  <si>
    <t>参考奥恒厂家报价，具体详见报价表</t>
  </si>
  <si>
    <t>阀门箱VB708</t>
  </si>
  <si>
    <t>参考市场询价及专家论证意见定价</t>
  </si>
  <si>
    <t>户外音箱3W,安装在庭院灯灯杆,安装高度为0.5m</t>
  </si>
  <si>
    <t>条</t>
  </si>
  <si>
    <t>远程客户端监控系统</t>
  </si>
  <si>
    <t>智能集控中心主机</t>
  </si>
  <si>
    <t>参考海康威视厂家报价</t>
  </si>
  <si>
    <t>32"液晶监视器</t>
  </si>
  <si>
    <t>前置放大器</t>
  </si>
  <si>
    <t>参考东山湿地公园一期CD地块项目财审审后定价</t>
  </si>
  <si>
    <t>后级功放(含节能模块)</t>
  </si>
  <si>
    <t>参考东山湿地公园一期CD地块项目财审审后类似主材定价</t>
  </si>
  <si>
    <t>DVD/CD机</t>
  </si>
  <si>
    <t>调谐器</t>
  </si>
  <si>
    <t>10路电源时序器SY-8610</t>
  </si>
  <si>
    <t>受控功率分区矩阵</t>
  </si>
  <si>
    <t>远程寻呼话筒</t>
  </si>
  <si>
    <t>MP3数码播放器</t>
  </si>
  <si>
    <t>PC电脑智能播控软件</t>
  </si>
  <si>
    <t>12口网络交换机</t>
  </si>
  <si>
    <t>三维控制键盘</t>
  </si>
  <si>
    <t>UPS电源2KW/2H</t>
  </si>
  <si>
    <t>智能球形一体摄像机</t>
  </si>
  <si>
    <t>监控摄像设备(摄像机支架 悬挂式)</t>
  </si>
  <si>
    <t>16路NVR×1</t>
  </si>
  <si>
    <t>不锈钢地漏</t>
  </si>
  <si>
    <t>询价记录（润德鸿图科技发展有限公司：49元/个 电话：13350319599；潍坊阳光铸业有限公司：60元/个 电话：13053666868；重庆不锈钢阀业有限公司：61.32元/个 电话：13908353002。）按49元/个计取</t>
  </si>
  <si>
    <t>不锈钢卡箍</t>
  </si>
  <si>
    <t xml:space="preserve"> 询价记录（浙江赛灵特钢有限公司：85.84元/个 电话：13777795553；厦门昇鸿机电有限公司：47.42元/个电话：5103091；重庆利财管道有限公司：50.3元/个 电话：1367768809。）按47.42元/个 计取</t>
  </si>
  <si>
    <t>C30蓝灰色透水混凝土</t>
  </si>
  <si>
    <t>40厚</t>
  </si>
  <si>
    <t>m³</t>
  </si>
  <si>
    <t>询价记录（深圳市彩田工程技术有限公司：1106元/m³ 电话：13922858903；广东彩砼新材料科技有限公司：1300元/m³电话：13826139992；禹智环保科技（深圳）有限公司：1333元/m³ 电话：18681508530。）按1106元/m³ 计取</t>
  </si>
  <si>
    <t>FYT-II防水层</t>
  </si>
  <si>
    <t xml:space="preserve"> 询价记录（西安德美防水材料有限公司：14元/kg 电话：1862242311； 广州德乐建材有限公司：20元/kg 电话：18664851068；广州宏牛建筑防水材料有限公司：28元/kg 电话：18664834088。）按14元/kg 计取</t>
  </si>
  <si>
    <t>无色透明双丙聚氨酯</t>
  </si>
  <si>
    <t>询价记录（重庆国益道路养护有限公司：45元/kg 电话：136483636160；广州达成工程技术服务有限公司：41.28元/kg 电话：13822119214；重庆继宁建筑材料有限公司：51元/kg² 电话：18996471048。）按41.28元/kg 计取</t>
  </si>
  <si>
    <t>花岗岩</t>
  </si>
  <si>
    <t>30厚（荔枝面）</t>
  </si>
  <si>
    <t>m²</t>
  </si>
  <si>
    <t>询价记录（贵阳鼎轩石材工程有限公司：177元/m² 电话：13595093508 ；广西永磊福贸易有限公司：179元/m² 电话：18877107710；云浮市中东石材有限公司：163元/m² 电话：13878843738。）按163元/m² 计取</t>
  </si>
</sst>
</file>

<file path=xl/styles.xml><?xml version="1.0" encoding="utf-8"?>
<styleSheet xmlns="http://schemas.openxmlformats.org/spreadsheetml/2006/main">
  <numFmts count="7">
    <numFmt numFmtId="42" formatCode="_ &quot;￥&quot;* #,##0_ ;_ &quot;￥&quot;* \-#,##0_ ;_ &quot;￥&quot;* &quot;-&quot;_ ;_ @_ "/>
    <numFmt numFmtId="176" formatCode="0.00_ "/>
    <numFmt numFmtId="41" formatCode="_ * #,##0_ ;_ * \-#,##0_ ;_ * &quot;-&quot;_ ;_ @_ "/>
    <numFmt numFmtId="177" formatCode="0.000"/>
    <numFmt numFmtId="44" formatCode="_ &quot;￥&quot;* #,##0.00_ ;_ &quot;￥&quot;* \-#,##0.00_ ;_ &quot;￥&quot;* &quot;-&quot;??_ ;_ @_ "/>
    <numFmt numFmtId="43" formatCode="_ * #,##0.00_ ;_ * \-#,##0.00_ ;_ * &quot;-&quot;??_ ;_ @_ "/>
    <numFmt numFmtId="178" formatCode="#,##0.00_ "/>
  </numFmts>
  <fonts count="34">
    <font>
      <sz val="11"/>
      <color theme="1"/>
      <name val="宋体"/>
      <charset val="134"/>
      <scheme val="minor"/>
    </font>
    <font>
      <sz val="11"/>
      <name val="宋体"/>
      <charset val="134"/>
    </font>
    <font>
      <sz val="9"/>
      <name val="宋体"/>
      <charset val="134"/>
    </font>
    <font>
      <sz val="18"/>
      <name val="宋体"/>
      <charset val="134"/>
    </font>
    <font>
      <sz val="9"/>
      <name val="宋体"/>
      <charset val="134"/>
      <scheme val="minor"/>
    </font>
    <font>
      <sz val="11"/>
      <name val="宋体"/>
      <charset val="134"/>
      <scheme val="minor"/>
    </font>
    <font>
      <sz val="11"/>
      <color indexed="8"/>
      <name val="宋体"/>
      <charset val="134"/>
      <scheme val="minor"/>
    </font>
    <font>
      <sz val="10"/>
      <name val="宋体"/>
      <charset val="134"/>
      <scheme val="major"/>
    </font>
    <font>
      <sz val="10"/>
      <name val="宋体"/>
      <charset val="134"/>
    </font>
    <font>
      <sz val="11"/>
      <color indexed="8"/>
      <name val="宋体"/>
      <charset val="134"/>
    </font>
    <font>
      <sz val="10"/>
      <name val="宋体"/>
      <charset val="134"/>
      <scheme val="minor"/>
    </font>
    <font>
      <sz val="10"/>
      <name val="Arial"/>
      <charset val="134"/>
    </font>
    <font>
      <sz val="12"/>
      <name val="宋体"/>
      <charset val="134"/>
    </font>
    <font>
      <sz val="11"/>
      <color theme="0"/>
      <name val="宋体"/>
      <charset val="0"/>
      <scheme val="minor"/>
    </font>
    <font>
      <b/>
      <sz val="11"/>
      <color rgb="FFFFFFFF"/>
      <name val="宋体"/>
      <charset val="0"/>
      <scheme val="minor"/>
    </font>
    <font>
      <b/>
      <sz val="18"/>
      <color theme="3"/>
      <name val="宋体"/>
      <charset val="134"/>
      <scheme val="minor"/>
    </font>
    <font>
      <sz val="11"/>
      <color rgb="FF006100"/>
      <name val="宋体"/>
      <charset val="0"/>
      <scheme val="minor"/>
    </font>
    <font>
      <b/>
      <sz val="13"/>
      <color theme="3"/>
      <name val="宋体"/>
      <charset val="134"/>
      <scheme val="minor"/>
    </font>
    <font>
      <u/>
      <sz val="11"/>
      <color rgb="FF800080"/>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sz val="11"/>
      <color rgb="FFFA7D00"/>
      <name val="宋体"/>
      <charset val="0"/>
      <scheme val="minor"/>
    </font>
    <font>
      <i/>
      <sz val="11"/>
      <color rgb="FF7F7F7F"/>
      <name val="宋体"/>
      <charset val="0"/>
      <scheme val="minor"/>
    </font>
    <font>
      <sz val="11"/>
      <color theme="1"/>
      <name val="宋体"/>
      <charset val="0"/>
      <scheme val="minor"/>
    </font>
    <font>
      <u/>
      <sz val="11"/>
      <color rgb="FF0000FF"/>
      <name val="宋体"/>
      <charset val="0"/>
      <scheme val="minor"/>
    </font>
    <font>
      <b/>
      <sz val="11"/>
      <color theme="3"/>
      <name val="宋体"/>
      <charset val="134"/>
      <scheme val="minor"/>
    </font>
    <font>
      <sz val="11"/>
      <color theme="1"/>
      <name val="Calibri"/>
      <charset val="134"/>
    </font>
    <font>
      <sz val="11"/>
      <color rgb="FFFF0000"/>
      <name val="宋体"/>
      <charset val="0"/>
      <scheme val="minor"/>
    </font>
    <font>
      <b/>
      <sz val="15"/>
      <color theme="3"/>
      <name val="宋体"/>
      <charset val="134"/>
      <scheme val="minor"/>
    </font>
    <font>
      <b/>
      <sz val="11"/>
      <color rgb="FFFA7D00"/>
      <name val="宋体"/>
      <charset val="0"/>
      <scheme val="minor"/>
    </font>
    <font>
      <b/>
      <sz val="11"/>
      <color theme="1"/>
      <name val="宋体"/>
      <charset val="0"/>
      <scheme val="minor"/>
    </font>
    <font>
      <sz val="11"/>
      <color rgb="FF9C6500"/>
      <name val="宋体"/>
      <charset val="0"/>
      <scheme val="minor"/>
    </font>
    <font>
      <sz val="9"/>
      <name val="Calibri"/>
      <charset val="134"/>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2F2F2"/>
        <bgColor indexed="64"/>
      </patternFill>
    </fill>
    <fill>
      <patternFill patternType="solid">
        <fgColor rgb="FFFFC7CE"/>
        <bgColor indexed="64"/>
      </patternFill>
    </fill>
    <fill>
      <patternFill patternType="solid">
        <fgColor theme="6"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8"/>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3">
    <xf numFmtId="0" fontId="0" fillId="0" borderId="0">
      <alignment vertical="center"/>
    </xf>
    <xf numFmtId="42" fontId="0" fillId="0" borderId="0" applyFont="0" applyFill="0" applyBorder="0" applyAlignment="0" applyProtection="0">
      <alignment vertical="center"/>
    </xf>
    <xf numFmtId="0" fontId="24" fillId="10" borderId="0" applyNumberFormat="0" applyBorder="0" applyAlignment="0" applyProtection="0">
      <alignment vertical="center"/>
    </xf>
    <xf numFmtId="0" fontId="19" fillId="7"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12" borderId="0" applyNumberFormat="0" applyBorder="0" applyAlignment="0" applyProtection="0">
      <alignment vertical="center"/>
    </xf>
    <xf numFmtId="0" fontId="21" fillId="9" borderId="0" applyNumberFormat="0" applyBorder="0" applyAlignment="0" applyProtection="0">
      <alignment vertical="center"/>
    </xf>
    <xf numFmtId="43" fontId="0" fillId="0" borderId="0" applyFont="0" applyFill="0" applyBorder="0" applyAlignment="0" applyProtection="0">
      <alignment vertical="center"/>
    </xf>
    <xf numFmtId="0" fontId="13" fillId="14"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5" borderId="17" applyNumberFormat="0" applyFont="0" applyAlignment="0" applyProtection="0">
      <alignment vertical="center"/>
    </xf>
    <xf numFmtId="0" fontId="13" fillId="16" borderId="0" applyNumberFormat="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1" fillId="0" borderId="0"/>
    <xf numFmtId="0" fontId="23" fillId="0" borderId="0" applyNumberFormat="0" applyFill="0" applyBorder="0" applyAlignment="0" applyProtection="0">
      <alignment vertical="center"/>
    </xf>
    <xf numFmtId="0" fontId="29" fillId="0" borderId="12" applyNumberFormat="0" applyFill="0" applyAlignment="0" applyProtection="0">
      <alignment vertical="center"/>
    </xf>
    <xf numFmtId="0" fontId="12" fillId="0" borderId="0">
      <alignment vertical="center"/>
    </xf>
    <xf numFmtId="0" fontId="17" fillId="0" borderId="12" applyNumberFormat="0" applyFill="0" applyAlignment="0" applyProtection="0">
      <alignment vertical="center"/>
    </xf>
    <xf numFmtId="0" fontId="13" fillId="21" borderId="0" applyNumberFormat="0" applyBorder="0" applyAlignment="0" applyProtection="0">
      <alignment vertical="center"/>
    </xf>
    <xf numFmtId="0" fontId="26" fillId="0" borderId="16" applyNumberFormat="0" applyFill="0" applyAlignment="0" applyProtection="0">
      <alignment vertical="center"/>
    </xf>
    <xf numFmtId="0" fontId="13" fillId="22" borderId="0" applyNumberFormat="0" applyBorder="0" applyAlignment="0" applyProtection="0">
      <alignment vertical="center"/>
    </xf>
    <xf numFmtId="0" fontId="20" fillId="8" borderId="14" applyNumberFormat="0" applyAlignment="0" applyProtection="0">
      <alignment vertical="center"/>
    </xf>
    <xf numFmtId="0" fontId="30" fillId="8" borderId="13" applyNumberFormat="0" applyAlignment="0" applyProtection="0">
      <alignment vertical="center"/>
    </xf>
    <xf numFmtId="0" fontId="14" fillId="5" borderId="11" applyNumberFormat="0" applyAlignment="0" applyProtection="0">
      <alignment vertical="center"/>
    </xf>
    <xf numFmtId="0" fontId="24" fillId="23" borderId="0" applyNumberFormat="0" applyBorder="0" applyAlignment="0" applyProtection="0">
      <alignment vertical="center"/>
    </xf>
    <xf numFmtId="0" fontId="13" fillId="11" borderId="0" applyNumberFormat="0" applyBorder="0" applyAlignment="0" applyProtection="0">
      <alignment vertical="center"/>
    </xf>
    <xf numFmtId="0" fontId="22" fillId="0" borderId="15" applyNumberFormat="0" applyFill="0" applyAlignment="0" applyProtection="0">
      <alignment vertical="center"/>
    </xf>
    <xf numFmtId="0" fontId="31" fillId="0" borderId="18" applyNumberFormat="0" applyFill="0" applyAlignment="0" applyProtection="0">
      <alignment vertical="center"/>
    </xf>
    <xf numFmtId="0" fontId="16" fillId="6" borderId="0" applyNumberFormat="0" applyBorder="0" applyAlignment="0" applyProtection="0">
      <alignment vertical="center"/>
    </xf>
    <xf numFmtId="0" fontId="32" fillId="27" borderId="0" applyNumberFormat="0" applyBorder="0" applyAlignment="0" applyProtection="0">
      <alignment vertical="center"/>
    </xf>
    <xf numFmtId="0" fontId="24" fillId="26" borderId="0" applyNumberFormat="0" applyBorder="0" applyAlignment="0" applyProtection="0">
      <alignment vertical="center"/>
    </xf>
    <xf numFmtId="0" fontId="13" fillId="4" borderId="0" applyNumberFormat="0" applyBorder="0" applyAlignment="0" applyProtection="0">
      <alignment vertical="center"/>
    </xf>
    <xf numFmtId="0" fontId="24" fillId="28" borderId="0" applyNumberFormat="0" applyBorder="0" applyAlignment="0" applyProtection="0">
      <alignment vertical="center"/>
    </xf>
    <xf numFmtId="0" fontId="24" fillId="13" borderId="0" applyNumberFormat="0" applyBorder="0" applyAlignment="0" applyProtection="0">
      <alignment vertical="center"/>
    </xf>
    <xf numFmtId="0" fontId="24" fillId="30" borderId="0" applyNumberFormat="0" applyBorder="0" applyAlignment="0" applyProtection="0">
      <alignment vertical="center"/>
    </xf>
    <xf numFmtId="0" fontId="24" fillId="20" borderId="0" applyNumberFormat="0" applyBorder="0" applyAlignment="0" applyProtection="0">
      <alignment vertical="center"/>
    </xf>
    <xf numFmtId="0" fontId="13" fillId="29" borderId="0" applyNumberFormat="0" applyBorder="0" applyAlignment="0" applyProtection="0">
      <alignment vertical="center"/>
    </xf>
    <xf numFmtId="0" fontId="13" fillId="19" borderId="0" applyNumberFormat="0" applyBorder="0" applyAlignment="0" applyProtection="0">
      <alignment vertical="center"/>
    </xf>
    <xf numFmtId="0" fontId="24" fillId="32" borderId="0" applyNumberFormat="0" applyBorder="0" applyAlignment="0" applyProtection="0">
      <alignment vertical="center"/>
    </xf>
    <xf numFmtId="0" fontId="24" fillId="24" borderId="0" applyNumberFormat="0" applyBorder="0" applyAlignment="0" applyProtection="0">
      <alignment vertical="center"/>
    </xf>
    <xf numFmtId="0" fontId="13" fillId="31" borderId="0" applyNumberFormat="0" applyBorder="0" applyAlignment="0" applyProtection="0">
      <alignment vertical="center"/>
    </xf>
    <xf numFmtId="0" fontId="24" fillId="18" borderId="0" applyNumberFormat="0" applyBorder="0" applyAlignment="0" applyProtection="0">
      <alignment vertical="center"/>
    </xf>
    <xf numFmtId="0" fontId="13" fillId="34" borderId="0" applyNumberFormat="0" applyBorder="0" applyAlignment="0" applyProtection="0">
      <alignment vertical="center"/>
    </xf>
    <xf numFmtId="0" fontId="13" fillId="17" borderId="0" applyNumberFormat="0" applyBorder="0" applyAlignment="0" applyProtection="0">
      <alignment vertical="center"/>
    </xf>
    <xf numFmtId="0" fontId="24" fillId="33" borderId="0" applyNumberFormat="0" applyBorder="0" applyAlignment="0" applyProtection="0">
      <alignment vertical="center"/>
    </xf>
    <xf numFmtId="0" fontId="13" fillId="25" borderId="0" applyNumberFormat="0" applyBorder="0" applyAlignment="0" applyProtection="0">
      <alignment vertical="center"/>
    </xf>
    <xf numFmtId="0" fontId="27" fillId="0" borderId="0"/>
    <xf numFmtId="0" fontId="12" fillId="0" borderId="0"/>
  </cellStyleXfs>
  <cellXfs count="92">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vertical="center" wrapText="1"/>
    </xf>
    <xf numFmtId="0" fontId="2" fillId="2" borderId="0" xfId="0" applyFont="1" applyFill="1" applyBorder="1" applyAlignment="1">
      <alignment vertical="center" wrapText="1"/>
    </xf>
    <xf numFmtId="0" fontId="1" fillId="0" borderId="0" xfId="0" applyFont="1" applyFill="1" applyAlignment="1">
      <alignment vertical="center" wrapText="1"/>
    </xf>
    <xf numFmtId="0" fontId="1" fillId="0" borderId="0" xfId="0" applyFont="1" applyFill="1" applyAlignment="1">
      <alignment horizontal="center" vertical="center" wrapText="1"/>
    </xf>
    <xf numFmtId="176" fontId="1" fillId="0" borderId="0" xfId="0" applyNumberFormat="1" applyFont="1" applyFill="1" applyAlignment="1">
      <alignment horizontal="center" vertical="center" wrapText="1"/>
    </xf>
    <xf numFmtId="0" fontId="1" fillId="0" borderId="0" xfId="0" applyFont="1" applyFill="1" applyAlignment="1">
      <alignment horizontal="righ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righ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right" vertical="center" wrapText="1"/>
    </xf>
    <xf numFmtId="0" fontId="2" fillId="0" borderId="1" xfId="51" applyNumberFormat="1" applyFont="1" applyBorder="1" applyAlignment="1">
      <alignment horizontal="center" vertical="center" wrapText="1"/>
    </xf>
    <xf numFmtId="0" fontId="2" fillId="0" borderId="1" xfId="51" applyNumberFormat="1" applyFont="1" applyBorder="1" applyAlignment="1">
      <alignment horizontal="left" vertical="center" wrapText="1"/>
    </xf>
    <xf numFmtId="177" fontId="2" fillId="0" borderId="1" xfId="51" applyNumberFormat="1" applyFont="1" applyBorder="1" applyAlignment="1">
      <alignment horizontal="right" vertical="center" wrapText="1" shrinkToFit="1"/>
    </xf>
    <xf numFmtId="2" fontId="2" fillId="0" borderId="1" xfId="51" applyNumberFormat="1" applyFont="1" applyBorder="1" applyAlignment="1">
      <alignment horizontal="right" vertical="center" wrapText="1" shrinkToFit="1"/>
    </xf>
    <xf numFmtId="0" fontId="2" fillId="3" borderId="1" xfId="51" applyNumberFormat="1" applyFont="1" applyFill="1" applyBorder="1" applyAlignment="1">
      <alignment horizontal="left" vertical="center" wrapText="1"/>
    </xf>
    <xf numFmtId="0" fontId="2" fillId="2" borderId="1" xfId="51" applyNumberFormat="1" applyFont="1" applyFill="1" applyBorder="1" applyAlignment="1">
      <alignment horizontal="center" vertical="center" wrapText="1"/>
    </xf>
    <xf numFmtId="0" fontId="2" fillId="2" borderId="1" xfId="51" applyNumberFormat="1" applyFont="1" applyFill="1" applyBorder="1" applyAlignment="1">
      <alignment horizontal="left" vertical="center" wrapText="1"/>
    </xf>
    <xf numFmtId="177" fontId="2" fillId="2" borderId="1" xfId="51" applyNumberFormat="1" applyFont="1" applyFill="1" applyBorder="1" applyAlignment="1">
      <alignment horizontal="right" vertical="center" wrapText="1" shrinkToFit="1"/>
    </xf>
    <xf numFmtId="2" fontId="2" fillId="2" borderId="1" xfId="51" applyNumberFormat="1" applyFont="1" applyFill="1" applyBorder="1" applyAlignment="1">
      <alignment horizontal="right" vertical="center" wrapText="1" shrinkToFi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51" applyNumberFormat="1" applyFont="1" applyFill="1" applyBorder="1" applyAlignment="1">
      <alignment horizontal="left" vertical="center" wrapText="1"/>
    </xf>
    <xf numFmtId="0" fontId="2" fillId="0" borderId="1" xfId="51" applyNumberFormat="1" applyFont="1" applyFill="1" applyBorder="1" applyAlignment="1">
      <alignment horizontal="center" vertical="center" wrapText="1"/>
    </xf>
    <xf numFmtId="177" fontId="2" fillId="0" borderId="1" xfId="51" applyNumberFormat="1" applyFont="1" applyFill="1" applyBorder="1" applyAlignment="1">
      <alignment horizontal="right" vertical="center" wrapText="1" shrinkToFit="1"/>
    </xf>
    <xf numFmtId="2" fontId="2" fillId="0" borderId="1" xfId="51" applyNumberFormat="1" applyFont="1" applyFill="1" applyBorder="1" applyAlignment="1">
      <alignment horizontal="right" vertical="center" wrapText="1" shrinkToFit="1"/>
    </xf>
    <xf numFmtId="177" fontId="2" fillId="0" borderId="1" xfId="51" applyNumberFormat="1" applyFont="1" applyFill="1" applyBorder="1" applyAlignment="1">
      <alignment horizontal="center" vertical="center" wrapText="1" shrinkToFit="1"/>
    </xf>
    <xf numFmtId="2" fontId="2" fillId="0" borderId="1" xfId="0" applyNumberFormat="1" applyFont="1" applyBorder="1" applyAlignment="1">
      <alignment horizontal="right" vertical="center" wrapText="1" shrinkToFit="1"/>
    </xf>
    <xf numFmtId="0" fontId="1"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2" fontId="1" fillId="0" borderId="1" xfId="0" applyNumberFormat="1" applyFont="1" applyFill="1" applyBorder="1" applyAlignment="1">
      <alignment horizontal="right" vertical="center" wrapText="1"/>
    </xf>
    <xf numFmtId="0" fontId="1" fillId="0" borderId="1" xfId="0" applyFont="1" applyFill="1" applyBorder="1" applyAlignment="1">
      <alignment horizontal="right" vertical="center" wrapText="1"/>
    </xf>
    <xf numFmtId="0" fontId="1" fillId="0" borderId="2" xfId="0" applyFont="1" applyFill="1" applyBorder="1" applyAlignment="1">
      <alignment vertical="center" wrapText="1"/>
    </xf>
    <xf numFmtId="0" fontId="1" fillId="0" borderId="3" xfId="0" applyFont="1" applyFill="1" applyBorder="1" applyAlignment="1">
      <alignment vertical="center" wrapText="1"/>
    </xf>
    <xf numFmtId="0" fontId="1" fillId="0" borderId="4" xfId="0" applyFont="1" applyFill="1" applyBorder="1" applyAlignment="1">
      <alignment vertical="center" wrapText="1"/>
    </xf>
    <xf numFmtId="0" fontId="1" fillId="0" borderId="5" xfId="0" applyFont="1" applyFill="1" applyBorder="1" applyAlignment="1">
      <alignment vertical="center" wrapText="1"/>
    </xf>
    <xf numFmtId="0" fontId="1" fillId="0" borderId="6" xfId="0" applyFont="1" applyFill="1" applyBorder="1" applyAlignment="1">
      <alignmen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right" vertical="center" wrapText="1"/>
    </xf>
    <xf numFmtId="177" fontId="2" fillId="0" borderId="1" xfId="51" applyNumberFormat="1" applyFont="1" applyBorder="1" applyAlignment="1">
      <alignment horizontal="center" vertical="center" wrapText="1" shrinkToFit="1"/>
    </xf>
    <xf numFmtId="0" fontId="1" fillId="0" borderId="7" xfId="0" applyFont="1" applyFill="1" applyBorder="1" applyAlignment="1">
      <alignment vertical="center" wrapText="1"/>
    </xf>
    <xf numFmtId="0" fontId="1" fillId="0" borderId="8" xfId="0" applyFont="1" applyFill="1" applyBorder="1" applyAlignment="1">
      <alignment vertical="center" wrapText="1"/>
    </xf>
    <xf numFmtId="0" fontId="1" fillId="0" borderId="9" xfId="0" applyFont="1" applyFill="1" applyBorder="1" applyAlignment="1">
      <alignment vertical="center" wrapText="1"/>
    </xf>
    <xf numFmtId="178" fontId="1" fillId="0" borderId="0" xfId="0" applyNumberFormat="1" applyFont="1" applyFill="1" applyAlignment="1">
      <alignment horizontal="center" vertical="center" wrapText="1"/>
    </xf>
    <xf numFmtId="176" fontId="3" fillId="0" borderId="1" xfId="0" applyNumberFormat="1"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176" fontId="6"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1" fontId="5" fillId="2" borderId="10"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176" fontId="8" fillId="2" borderId="1" xfId="0" applyNumberFormat="1" applyFont="1" applyFill="1" applyBorder="1" applyAlignment="1">
      <alignment horizontal="center" vertical="center"/>
    </xf>
    <xf numFmtId="176" fontId="8" fillId="0" borderId="1" xfId="0" applyNumberFormat="1" applyFont="1" applyBorder="1" applyAlignment="1">
      <alignment horizontal="center" vertical="center" wrapText="1"/>
    </xf>
    <xf numFmtId="176" fontId="9"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176" fontId="10" fillId="2" borderId="1" xfId="0" applyNumberFormat="1" applyFont="1" applyFill="1" applyBorder="1" applyAlignment="1">
      <alignment horizontal="center" vertical="center"/>
    </xf>
    <xf numFmtId="0" fontId="8"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176" fontId="12" fillId="2" borderId="1" xfId="0" applyNumberFormat="1" applyFont="1" applyFill="1" applyBorder="1" applyAlignment="1">
      <alignment horizontal="center" vertical="center"/>
    </xf>
    <xf numFmtId="0" fontId="1"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0" fillId="0" borderId="1" xfId="0" applyFont="1" applyBorder="1" applyAlignment="1">
      <alignment horizontal="center" vertical="center" wrapText="1"/>
    </xf>
    <xf numFmtId="0" fontId="1" fillId="0" borderId="2" xfId="0" applyFont="1" applyFill="1" applyBorder="1" applyAlignment="1">
      <alignment horizontal="right" vertical="center" wrapText="1"/>
    </xf>
    <xf numFmtId="176" fontId="1" fillId="0" borderId="3" xfId="0" applyNumberFormat="1" applyFont="1" applyFill="1" applyBorder="1" applyAlignment="1">
      <alignment horizontal="center" vertical="center" wrapText="1"/>
    </xf>
    <xf numFmtId="178" fontId="1" fillId="0" borderId="3" xfId="0" applyNumberFormat="1" applyFont="1" applyFill="1" applyBorder="1" applyAlignment="1">
      <alignment horizontal="center" vertical="center" wrapText="1"/>
    </xf>
    <xf numFmtId="0" fontId="1" fillId="0" borderId="4" xfId="0" applyFont="1" applyFill="1" applyBorder="1" applyAlignment="1">
      <alignment horizontal="right" vertical="center" wrapText="1"/>
    </xf>
    <xf numFmtId="0" fontId="1" fillId="0" borderId="5" xfId="0" applyFont="1" applyFill="1" applyBorder="1" applyAlignment="1">
      <alignment horizontal="right" vertical="center" wrapText="1"/>
    </xf>
    <xf numFmtId="176" fontId="1" fillId="0" borderId="6" xfId="0" applyNumberFormat="1" applyFont="1" applyFill="1" applyBorder="1" applyAlignment="1">
      <alignment horizontal="center" vertical="center" wrapText="1"/>
    </xf>
    <xf numFmtId="178" fontId="1" fillId="0" borderId="6" xfId="0" applyNumberFormat="1" applyFont="1" applyFill="1" applyBorder="1" applyAlignment="1">
      <alignment horizontal="center" vertical="center" wrapText="1"/>
    </xf>
    <xf numFmtId="0" fontId="0" fillId="0" borderId="1" xfId="0" applyFont="1" applyBorder="1" applyAlignment="1">
      <alignment horizontal="left" vertical="center" wrapText="1"/>
    </xf>
    <xf numFmtId="0" fontId="1" fillId="0" borderId="7" xfId="0" applyFont="1" applyFill="1" applyBorder="1" applyAlignment="1">
      <alignment horizontal="right" vertical="center" wrapText="1"/>
    </xf>
    <xf numFmtId="0" fontId="1" fillId="0" borderId="8" xfId="0" applyFont="1" applyFill="1" applyBorder="1" applyAlignment="1">
      <alignment horizontal="right" vertical="center" wrapText="1"/>
    </xf>
    <xf numFmtId="0" fontId="1" fillId="0" borderId="6" xfId="0" applyFont="1" applyFill="1" applyBorder="1" applyAlignment="1">
      <alignment horizontal="right" vertical="center" wrapText="1"/>
    </xf>
    <xf numFmtId="0" fontId="1" fillId="0" borderId="9" xfId="0" applyFont="1" applyFill="1" applyBorder="1" applyAlignment="1">
      <alignment horizontal="right"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常规 12" xfId="18"/>
    <cellStyle name="解释性文本" xfId="19" builtinId="53"/>
    <cellStyle name="标题 1" xfId="20" builtinId="16"/>
    <cellStyle name="常规 9" xfId="21"/>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Normal" xfId="51"/>
    <cellStyle name="常规 11" xf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L220"/>
  <sheetViews>
    <sheetView tabSelected="1" zoomScaleSheetLayoutView="115" workbookViewId="0">
      <selection activeCell="D2" sqref="D2:H2"/>
    </sheetView>
  </sheetViews>
  <sheetFormatPr defaultColWidth="9" defaultRowHeight="49.5" customHeight="1"/>
  <cols>
    <col min="1" max="1" width="4.775" style="4" customWidth="1"/>
    <col min="2" max="2" width="4.325" style="4" customWidth="1"/>
    <col min="3" max="3" width="18.1083333333333" style="4" customWidth="1"/>
    <col min="4" max="4" width="26.625" style="4" customWidth="1"/>
    <col min="5" max="5" width="9.625" style="6" customWidth="1"/>
    <col min="6" max="6" width="7.43333333333333" style="51" customWidth="1"/>
    <col min="7" max="7" width="10.325" style="6" customWidth="1"/>
    <col min="8" max="8" width="11.675" style="6" customWidth="1"/>
    <col min="9" max="9" width="40.2416666666667" style="5" customWidth="1"/>
    <col min="10" max="10" width="13.2166666666667" style="5" customWidth="1"/>
    <col min="11" max="11" width="18.125" style="4" customWidth="1"/>
    <col min="12" max="12" width="9" style="4" hidden="1" customWidth="1"/>
    <col min="13" max="13" width="13.775" style="4"/>
    <col min="14" max="16384" width="9" style="4"/>
  </cols>
  <sheetData>
    <row r="1" s="1" customFormat="1" ht="46.05" customHeight="1" spans="1:11">
      <c r="A1" s="8" t="s">
        <v>0</v>
      </c>
      <c r="B1" s="8"/>
      <c r="C1" s="9"/>
      <c r="D1" s="8"/>
      <c r="E1" s="52"/>
      <c r="F1" s="53"/>
      <c r="G1" s="52"/>
      <c r="H1" s="52"/>
      <c r="I1" s="8"/>
      <c r="J1" s="8"/>
      <c r="K1" s="8"/>
    </row>
    <row r="2" s="2" customFormat="1" ht="40.95" customHeight="1" spans="1:11">
      <c r="A2" s="11" t="s">
        <v>1</v>
      </c>
      <c r="B2" s="11" t="s">
        <v>2</v>
      </c>
      <c r="C2" s="12"/>
      <c r="D2" s="11" t="s">
        <v>3</v>
      </c>
      <c r="E2" s="54"/>
      <c r="F2" s="55"/>
      <c r="G2" s="54"/>
      <c r="H2" s="54"/>
      <c r="I2" s="11" t="s">
        <v>4</v>
      </c>
      <c r="J2" s="11" t="s">
        <v>5</v>
      </c>
      <c r="K2" s="11"/>
    </row>
    <row r="3" s="2" customFormat="1" ht="37.05" customHeight="1" spans="1:11">
      <c r="A3" s="11"/>
      <c r="B3" s="11" t="s">
        <v>6</v>
      </c>
      <c r="C3" s="12"/>
      <c r="D3" s="11" t="s">
        <v>7</v>
      </c>
      <c r="E3" s="54"/>
      <c r="F3" s="55"/>
      <c r="G3" s="54"/>
      <c r="H3" s="54"/>
      <c r="I3" s="11" t="s">
        <v>8</v>
      </c>
      <c r="J3" s="11" t="s">
        <v>9</v>
      </c>
      <c r="K3" s="11"/>
    </row>
    <row r="4" s="2" customFormat="1" customHeight="1" spans="1:11">
      <c r="A4" s="11" t="s">
        <v>10</v>
      </c>
      <c r="B4" s="11" t="s">
        <v>11</v>
      </c>
      <c r="C4" s="11" t="s">
        <v>12</v>
      </c>
      <c r="D4" s="11" t="s">
        <v>13</v>
      </c>
      <c r="E4" s="54" t="s">
        <v>14</v>
      </c>
      <c r="F4" s="55" t="s">
        <v>15</v>
      </c>
      <c r="G4" s="54" t="s">
        <v>16</v>
      </c>
      <c r="H4" s="54" t="s">
        <v>17</v>
      </c>
      <c r="I4" s="11" t="s">
        <v>18</v>
      </c>
      <c r="J4" s="11" t="s">
        <v>19</v>
      </c>
      <c r="K4" s="11" t="s">
        <v>20</v>
      </c>
    </row>
    <row r="5" s="2" customFormat="1" ht="7.05" customHeight="1" spans="1:11">
      <c r="A5" s="11"/>
      <c r="B5" s="11"/>
      <c r="C5" s="11"/>
      <c r="D5" s="11"/>
      <c r="E5" s="54"/>
      <c r="F5" s="55"/>
      <c r="G5" s="54"/>
      <c r="H5" s="54"/>
      <c r="I5" s="11"/>
      <c r="J5" s="11"/>
      <c r="K5" s="11"/>
    </row>
    <row r="6" s="2" customFormat="1" ht="12" customHeight="1" spans="1:11">
      <c r="A6" s="11"/>
      <c r="B6" s="11"/>
      <c r="C6" s="11"/>
      <c r="D6" s="11"/>
      <c r="E6" s="54"/>
      <c r="F6" s="55"/>
      <c r="G6" s="54"/>
      <c r="H6" s="54"/>
      <c r="I6" s="11"/>
      <c r="J6" s="11"/>
      <c r="K6" s="11"/>
    </row>
    <row r="7" s="2" customFormat="1" ht="135" spans="1:11">
      <c r="A7" s="11"/>
      <c r="B7" s="11">
        <v>1</v>
      </c>
      <c r="C7" s="56" t="s">
        <v>21</v>
      </c>
      <c r="D7" s="57" t="s">
        <v>22</v>
      </c>
      <c r="E7" s="58">
        <v>480</v>
      </c>
      <c r="F7" s="59" t="s">
        <v>23</v>
      </c>
      <c r="G7" s="58">
        <v>307.24</v>
      </c>
      <c r="H7" s="60">
        <f t="shared" ref="H7:H70" si="0">E7*G7</f>
        <v>147475.2</v>
      </c>
      <c r="I7" s="56" t="s">
        <v>24</v>
      </c>
      <c r="J7" s="11">
        <f>G7</f>
        <v>307.24</v>
      </c>
      <c r="K7" s="11"/>
    </row>
    <row r="8" s="2" customFormat="1" ht="135" spans="1:11">
      <c r="A8" s="11"/>
      <c r="B8" s="11">
        <v>2</v>
      </c>
      <c r="C8" s="56" t="s">
        <v>21</v>
      </c>
      <c r="D8" s="57" t="s">
        <v>25</v>
      </c>
      <c r="E8" s="58">
        <v>624</v>
      </c>
      <c r="F8" s="61" t="s">
        <v>23</v>
      </c>
      <c r="G8" s="58">
        <v>505.45</v>
      </c>
      <c r="H8" s="58">
        <f t="shared" si="0"/>
        <v>315400.8</v>
      </c>
      <c r="I8" s="56" t="s">
        <v>26</v>
      </c>
      <c r="J8" s="11">
        <f t="shared" ref="J8:J39" si="1">G8</f>
        <v>505.45</v>
      </c>
      <c r="K8" s="11"/>
    </row>
    <row r="9" s="2" customFormat="1" ht="135" spans="1:11">
      <c r="A9" s="11"/>
      <c r="B9" s="11">
        <v>3</v>
      </c>
      <c r="C9" s="56" t="s">
        <v>21</v>
      </c>
      <c r="D9" s="57" t="s">
        <v>27</v>
      </c>
      <c r="E9" s="58">
        <v>326</v>
      </c>
      <c r="F9" s="61" t="s">
        <v>23</v>
      </c>
      <c r="G9" s="58">
        <v>656.4</v>
      </c>
      <c r="H9" s="58">
        <f t="shared" si="0"/>
        <v>213986.4</v>
      </c>
      <c r="I9" s="56" t="s">
        <v>28</v>
      </c>
      <c r="J9" s="11">
        <f t="shared" si="1"/>
        <v>656.4</v>
      </c>
      <c r="K9" s="11"/>
    </row>
    <row r="10" s="2" customFormat="1" ht="135" spans="1:11">
      <c r="A10" s="11"/>
      <c r="B10" s="11">
        <v>4</v>
      </c>
      <c r="C10" s="56" t="s">
        <v>21</v>
      </c>
      <c r="D10" s="57" t="s">
        <v>29</v>
      </c>
      <c r="E10" s="58">
        <v>400</v>
      </c>
      <c r="F10" s="61" t="s">
        <v>23</v>
      </c>
      <c r="G10" s="58">
        <v>858.02</v>
      </c>
      <c r="H10" s="58">
        <f t="shared" si="0"/>
        <v>343208</v>
      </c>
      <c r="I10" s="56" t="s">
        <v>30</v>
      </c>
      <c r="J10" s="11">
        <f t="shared" si="1"/>
        <v>858.02</v>
      </c>
      <c r="K10" s="11"/>
    </row>
    <row r="11" s="2" customFormat="1" ht="121.5" spans="1:11">
      <c r="A11" s="11"/>
      <c r="B11" s="11">
        <v>5</v>
      </c>
      <c r="C11" s="56" t="s">
        <v>31</v>
      </c>
      <c r="D11" s="57" t="s">
        <v>32</v>
      </c>
      <c r="E11" s="58">
        <v>45</v>
      </c>
      <c r="F11" s="61" t="s">
        <v>23</v>
      </c>
      <c r="G11" s="58">
        <v>30</v>
      </c>
      <c r="H11" s="58">
        <f t="shared" si="0"/>
        <v>1350</v>
      </c>
      <c r="I11" s="56" t="s">
        <v>33</v>
      </c>
      <c r="J11" s="11">
        <f t="shared" si="1"/>
        <v>30</v>
      </c>
      <c r="K11" s="11"/>
    </row>
    <row r="12" s="2" customFormat="1" ht="121.5" spans="1:11">
      <c r="A12" s="11"/>
      <c r="B12" s="11">
        <v>6</v>
      </c>
      <c r="C12" s="56" t="s">
        <v>34</v>
      </c>
      <c r="D12" s="57" t="s">
        <v>35</v>
      </c>
      <c r="E12" s="58">
        <v>1143</v>
      </c>
      <c r="F12" s="61" t="s">
        <v>23</v>
      </c>
      <c r="G12" s="58">
        <v>100</v>
      </c>
      <c r="H12" s="58">
        <f t="shared" si="0"/>
        <v>114300</v>
      </c>
      <c r="I12" s="56" t="s">
        <v>36</v>
      </c>
      <c r="J12" s="11">
        <f t="shared" si="1"/>
        <v>100</v>
      </c>
      <c r="K12" s="11"/>
    </row>
    <row r="13" s="2" customFormat="1" ht="121.5" spans="1:11">
      <c r="A13" s="11"/>
      <c r="B13" s="11">
        <v>7</v>
      </c>
      <c r="C13" s="56" t="s">
        <v>37</v>
      </c>
      <c r="D13" s="57" t="s">
        <v>38</v>
      </c>
      <c r="E13" s="58">
        <v>12856.8411</v>
      </c>
      <c r="F13" s="61" t="s">
        <v>39</v>
      </c>
      <c r="G13" s="58">
        <v>34.17</v>
      </c>
      <c r="H13" s="58">
        <f t="shared" si="0"/>
        <v>439318.260387</v>
      </c>
      <c r="I13" s="56" t="s">
        <v>40</v>
      </c>
      <c r="J13" s="11">
        <f t="shared" si="1"/>
        <v>34.17</v>
      </c>
      <c r="K13" s="11"/>
    </row>
    <row r="14" s="2" customFormat="1" ht="121.5" spans="1:11">
      <c r="A14" s="11"/>
      <c r="B14" s="11">
        <v>8</v>
      </c>
      <c r="C14" s="56" t="s">
        <v>41</v>
      </c>
      <c r="D14" s="57" t="s">
        <v>38</v>
      </c>
      <c r="E14" s="58">
        <v>6286</v>
      </c>
      <c r="F14" s="61" t="s">
        <v>39</v>
      </c>
      <c r="G14" s="58">
        <v>16.81</v>
      </c>
      <c r="H14" s="58">
        <f t="shared" si="0"/>
        <v>105667.66</v>
      </c>
      <c r="I14" s="56" t="s">
        <v>42</v>
      </c>
      <c r="J14" s="11">
        <f t="shared" si="1"/>
        <v>16.81</v>
      </c>
      <c r="K14" s="11"/>
    </row>
    <row r="15" s="2" customFormat="1" ht="121.5" spans="1:11">
      <c r="A15" s="11"/>
      <c r="B15" s="11">
        <v>9</v>
      </c>
      <c r="C15" s="56" t="s">
        <v>43</v>
      </c>
      <c r="D15" s="57" t="s">
        <v>44</v>
      </c>
      <c r="E15" s="58">
        <v>500</v>
      </c>
      <c r="F15" s="61" t="s">
        <v>45</v>
      </c>
      <c r="G15" s="58">
        <v>3</v>
      </c>
      <c r="H15" s="58">
        <f t="shared" si="0"/>
        <v>1500</v>
      </c>
      <c r="I15" s="56" t="s">
        <v>46</v>
      </c>
      <c r="J15" s="11">
        <f t="shared" si="1"/>
        <v>3</v>
      </c>
      <c r="K15" s="11"/>
    </row>
    <row r="16" s="2" customFormat="1" ht="121.5" spans="1:11">
      <c r="A16" s="11"/>
      <c r="B16" s="11">
        <v>10</v>
      </c>
      <c r="C16" s="56" t="s">
        <v>47</v>
      </c>
      <c r="D16" s="57" t="s">
        <v>48</v>
      </c>
      <c r="E16" s="58">
        <v>151</v>
      </c>
      <c r="F16" s="61" t="s">
        <v>39</v>
      </c>
      <c r="G16" s="58">
        <v>3.15</v>
      </c>
      <c r="H16" s="58">
        <f t="shared" si="0"/>
        <v>475.65</v>
      </c>
      <c r="I16" s="56" t="s">
        <v>49</v>
      </c>
      <c r="J16" s="11">
        <f t="shared" si="1"/>
        <v>3.15</v>
      </c>
      <c r="K16" s="11"/>
    </row>
    <row r="17" s="2" customFormat="1" ht="121.5" spans="1:11">
      <c r="A17" s="11"/>
      <c r="B17" s="11">
        <v>11</v>
      </c>
      <c r="C17" s="56" t="s">
        <v>47</v>
      </c>
      <c r="D17" s="57" t="s">
        <v>50</v>
      </c>
      <c r="E17" s="58">
        <v>6300</v>
      </c>
      <c r="F17" s="61" t="s">
        <v>39</v>
      </c>
      <c r="G17" s="58">
        <v>3.5</v>
      </c>
      <c r="H17" s="58">
        <f t="shared" si="0"/>
        <v>22050</v>
      </c>
      <c r="I17" s="56" t="s">
        <v>51</v>
      </c>
      <c r="J17" s="11">
        <f t="shared" si="1"/>
        <v>3.5</v>
      </c>
      <c r="K17" s="11"/>
    </row>
    <row r="18" s="2" customFormat="1" ht="121.5" spans="1:11">
      <c r="A18" s="11"/>
      <c r="B18" s="11">
        <v>12</v>
      </c>
      <c r="C18" s="56" t="s">
        <v>47</v>
      </c>
      <c r="D18" s="57" t="s">
        <v>52</v>
      </c>
      <c r="E18" s="58">
        <v>4573</v>
      </c>
      <c r="F18" s="61" t="s">
        <v>39</v>
      </c>
      <c r="G18" s="58">
        <v>3.85</v>
      </c>
      <c r="H18" s="58">
        <f t="shared" si="0"/>
        <v>17606.05</v>
      </c>
      <c r="I18" s="56" t="s">
        <v>53</v>
      </c>
      <c r="J18" s="11">
        <f t="shared" si="1"/>
        <v>3.85</v>
      </c>
      <c r="K18" s="11"/>
    </row>
    <row r="19" s="2" customFormat="1" ht="121.5" spans="1:11">
      <c r="A19" s="11"/>
      <c r="B19" s="11">
        <v>13</v>
      </c>
      <c r="C19" s="56" t="s">
        <v>54</v>
      </c>
      <c r="D19" s="57" t="s">
        <v>55</v>
      </c>
      <c r="E19" s="58">
        <v>4471</v>
      </c>
      <c r="F19" s="61" t="s">
        <v>39</v>
      </c>
      <c r="G19" s="58">
        <v>4.6</v>
      </c>
      <c r="H19" s="58">
        <f t="shared" si="0"/>
        <v>20566.6</v>
      </c>
      <c r="I19" s="56" t="s">
        <v>56</v>
      </c>
      <c r="J19" s="11">
        <f t="shared" si="1"/>
        <v>4.6</v>
      </c>
      <c r="K19" s="11"/>
    </row>
    <row r="20" s="2" customFormat="1" ht="121.5" spans="1:11">
      <c r="A20" s="11"/>
      <c r="B20" s="11">
        <v>14</v>
      </c>
      <c r="C20" s="56" t="s">
        <v>57</v>
      </c>
      <c r="D20" s="57" t="s">
        <v>58</v>
      </c>
      <c r="E20" s="58">
        <v>251</v>
      </c>
      <c r="F20" s="61" t="s">
        <v>39</v>
      </c>
      <c r="G20" s="58">
        <v>3.1</v>
      </c>
      <c r="H20" s="58">
        <f t="shared" si="0"/>
        <v>778.1</v>
      </c>
      <c r="I20" s="56" t="s">
        <v>59</v>
      </c>
      <c r="J20" s="11">
        <f t="shared" si="1"/>
        <v>3.1</v>
      </c>
      <c r="K20" s="11"/>
    </row>
    <row r="21" s="2" customFormat="1" ht="121.5" spans="1:11">
      <c r="A21" s="11"/>
      <c r="B21" s="11">
        <v>15</v>
      </c>
      <c r="C21" s="56" t="s">
        <v>60</v>
      </c>
      <c r="D21" s="57" t="s">
        <v>61</v>
      </c>
      <c r="E21" s="58">
        <v>839</v>
      </c>
      <c r="F21" s="61" t="s">
        <v>39</v>
      </c>
      <c r="G21" s="58">
        <v>3.5</v>
      </c>
      <c r="H21" s="58">
        <f t="shared" si="0"/>
        <v>2936.5</v>
      </c>
      <c r="I21" s="56" t="s">
        <v>62</v>
      </c>
      <c r="J21" s="11">
        <f t="shared" si="1"/>
        <v>3.5</v>
      </c>
      <c r="K21" s="11"/>
    </row>
    <row r="22" s="2" customFormat="1" ht="40.5" spans="1:11">
      <c r="A22" s="11"/>
      <c r="B22" s="11">
        <v>16</v>
      </c>
      <c r="C22" s="56" t="s">
        <v>63</v>
      </c>
      <c r="D22" s="57" t="s">
        <v>64</v>
      </c>
      <c r="E22" s="58">
        <v>2240</v>
      </c>
      <c r="F22" s="61" t="s">
        <v>45</v>
      </c>
      <c r="G22" s="58">
        <f>1620/1.13*0.1*0.22</f>
        <v>31.5398230088496</v>
      </c>
      <c r="H22" s="58">
        <f t="shared" si="0"/>
        <v>70649.2035398231</v>
      </c>
      <c r="I22" s="56" t="s">
        <v>65</v>
      </c>
      <c r="J22" s="11">
        <f t="shared" si="1"/>
        <v>31.5398230088496</v>
      </c>
      <c r="K22" s="11"/>
    </row>
    <row r="23" s="2" customFormat="1" ht="40.5" spans="1:11">
      <c r="A23" s="11"/>
      <c r="B23" s="11">
        <v>17</v>
      </c>
      <c r="C23" s="56" t="s">
        <v>63</v>
      </c>
      <c r="D23" s="57" t="s">
        <v>66</v>
      </c>
      <c r="E23" s="58">
        <v>223</v>
      </c>
      <c r="F23" s="61" t="s">
        <v>45</v>
      </c>
      <c r="G23" s="58">
        <f>1550/1.13*0.15*0.25</f>
        <v>51.4380530973451</v>
      </c>
      <c r="H23" s="58">
        <f t="shared" si="0"/>
        <v>11470.685840708</v>
      </c>
      <c r="I23" s="56" t="s">
        <v>67</v>
      </c>
      <c r="J23" s="11">
        <f t="shared" si="1"/>
        <v>51.4380530973451</v>
      </c>
      <c r="K23" s="11"/>
    </row>
    <row r="24" s="2" customFormat="1" ht="40.5" spans="1:11">
      <c r="A24" s="11"/>
      <c r="B24" s="11">
        <v>18</v>
      </c>
      <c r="C24" s="56" t="s">
        <v>63</v>
      </c>
      <c r="D24" s="57" t="s">
        <v>68</v>
      </c>
      <c r="E24" s="58">
        <v>966</v>
      </c>
      <c r="F24" s="61" t="s">
        <v>45</v>
      </c>
      <c r="G24" s="58">
        <f>1480/1.13*0.15*0.42</f>
        <v>82.5132743362832</v>
      </c>
      <c r="H24" s="58">
        <f t="shared" si="0"/>
        <v>79707.8230088496</v>
      </c>
      <c r="I24" s="56" t="s">
        <v>69</v>
      </c>
      <c r="J24" s="11">
        <f t="shared" si="1"/>
        <v>82.5132743362832</v>
      </c>
      <c r="K24" s="11"/>
    </row>
    <row r="25" s="2" customFormat="1" ht="40.5" spans="1:11">
      <c r="A25" s="11"/>
      <c r="B25" s="11">
        <v>19</v>
      </c>
      <c r="C25" s="56" t="s">
        <v>63</v>
      </c>
      <c r="D25" s="57" t="s">
        <v>70</v>
      </c>
      <c r="E25" s="58">
        <v>1456</v>
      </c>
      <c r="F25" s="61" t="s">
        <v>45</v>
      </c>
      <c r="G25" s="58">
        <f>1480/1.13*0.15*0.36</f>
        <v>70.7256637168142</v>
      </c>
      <c r="H25" s="58">
        <f t="shared" si="0"/>
        <v>102976.566371681</v>
      </c>
      <c r="I25" s="56" t="s">
        <v>69</v>
      </c>
      <c r="J25" s="11">
        <f t="shared" si="1"/>
        <v>70.7256637168142</v>
      </c>
      <c r="K25" s="11"/>
    </row>
    <row r="26" s="2" customFormat="1" ht="121.5" spans="1:11">
      <c r="A26" s="11"/>
      <c r="B26" s="11">
        <v>20</v>
      </c>
      <c r="C26" s="56" t="s">
        <v>63</v>
      </c>
      <c r="D26" s="57" t="s">
        <v>71</v>
      </c>
      <c r="E26" s="58">
        <v>144</v>
      </c>
      <c r="F26" s="61" t="s">
        <v>45</v>
      </c>
      <c r="G26" s="58">
        <v>161.87</v>
      </c>
      <c r="H26" s="58">
        <f t="shared" si="0"/>
        <v>23309.28</v>
      </c>
      <c r="I26" s="56" t="s">
        <v>72</v>
      </c>
      <c r="J26" s="11">
        <f t="shared" si="1"/>
        <v>161.87</v>
      </c>
      <c r="K26" s="11"/>
    </row>
    <row r="27" s="2" customFormat="1" ht="40.5" spans="1:11">
      <c r="A27" s="11"/>
      <c r="B27" s="11">
        <v>21</v>
      </c>
      <c r="C27" s="56" t="s">
        <v>63</v>
      </c>
      <c r="D27" s="57" t="s">
        <v>73</v>
      </c>
      <c r="E27" s="58">
        <v>69</v>
      </c>
      <c r="F27" s="61" t="s">
        <v>45</v>
      </c>
      <c r="G27" s="58">
        <f>1480/1.13*0.15*0.36</f>
        <v>70.7256637168142</v>
      </c>
      <c r="H27" s="58">
        <f t="shared" si="0"/>
        <v>4880.07079646018</v>
      </c>
      <c r="I27" s="56" t="s">
        <v>69</v>
      </c>
      <c r="J27" s="11">
        <f t="shared" si="1"/>
        <v>70.7256637168142</v>
      </c>
      <c r="K27" s="11"/>
    </row>
    <row r="28" s="2" customFormat="1" ht="54" spans="1:11">
      <c r="A28" s="11"/>
      <c r="B28" s="11">
        <v>22</v>
      </c>
      <c r="C28" s="56" t="s">
        <v>74</v>
      </c>
      <c r="D28" s="57" t="s">
        <v>75</v>
      </c>
      <c r="E28" s="58">
        <v>80.8</v>
      </c>
      <c r="F28" s="61" t="s">
        <v>76</v>
      </c>
      <c r="G28" s="58">
        <v>2547</v>
      </c>
      <c r="H28" s="58">
        <f t="shared" si="0"/>
        <v>205797.6</v>
      </c>
      <c r="I28" s="56" t="s">
        <v>77</v>
      </c>
      <c r="J28" s="11">
        <f t="shared" si="1"/>
        <v>2547</v>
      </c>
      <c r="K28" s="11"/>
    </row>
    <row r="29" s="2" customFormat="1" ht="121.5" spans="1:11">
      <c r="A29" s="11"/>
      <c r="B29" s="11">
        <v>23</v>
      </c>
      <c r="C29" s="56" t="s">
        <v>78</v>
      </c>
      <c r="D29" s="57" t="s">
        <v>79</v>
      </c>
      <c r="E29" s="58">
        <v>49</v>
      </c>
      <c r="F29" s="61" t="s">
        <v>76</v>
      </c>
      <c r="G29" s="58">
        <v>170</v>
      </c>
      <c r="H29" s="58">
        <f t="shared" si="0"/>
        <v>8330</v>
      </c>
      <c r="I29" s="56" t="s">
        <v>80</v>
      </c>
      <c r="J29" s="11">
        <f t="shared" si="1"/>
        <v>170</v>
      </c>
      <c r="K29" s="11"/>
    </row>
    <row r="30" s="2" customFormat="1" ht="32" customHeight="1" spans="1:11">
      <c r="A30" s="11"/>
      <c r="B30" s="11">
        <v>24</v>
      </c>
      <c r="C30" s="56" t="s">
        <v>81</v>
      </c>
      <c r="D30" s="57" t="s">
        <v>82</v>
      </c>
      <c r="E30" s="58">
        <v>48</v>
      </c>
      <c r="F30" s="61" t="s">
        <v>45</v>
      </c>
      <c r="G30" s="58">
        <v>960</v>
      </c>
      <c r="H30" s="58">
        <f t="shared" si="0"/>
        <v>46080</v>
      </c>
      <c r="I30" s="56" t="s">
        <v>83</v>
      </c>
      <c r="J30" s="11">
        <f t="shared" si="1"/>
        <v>960</v>
      </c>
      <c r="K30" s="11"/>
    </row>
    <row r="31" s="2" customFormat="1" ht="29" customHeight="1" spans="1:11">
      <c r="A31" s="11"/>
      <c r="B31" s="11">
        <v>25</v>
      </c>
      <c r="C31" s="57" t="s">
        <v>84</v>
      </c>
      <c r="D31" s="57" t="s">
        <v>85</v>
      </c>
      <c r="E31" s="58">
        <v>12</v>
      </c>
      <c r="F31" s="61" t="s">
        <v>86</v>
      </c>
      <c r="G31" s="58">
        <v>973.45</v>
      </c>
      <c r="H31" s="58">
        <f t="shared" si="0"/>
        <v>11681.4</v>
      </c>
      <c r="I31" s="56" t="s">
        <v>87</v>
      </c>
      <c r="J31" s="11">
        <f t="shared" si="1"/>
        <v>973.45</v>
      </c>
      <c r="K31" s="11"/>
    </row>
    <row r="32" s="2" customFormat="1" ht="33" customHeight="1" spans="1:11">
      <c r="A32" s="11"/>
      <c r="B32" s="11">
        <v>26</v>
      </c>
      <c r="C32" s="57" t="s">
        <v>88</v>
      </c>
      <c r="D32" s="57" t="s">
        <v>89</v>
      </c>
      <c r="E32" s="58">
        <v>10</v>
      </c>
      <c r="F32" s="61" t="s">
        <v>86</v>
      </c>
      <c r="G32" s="58">
        <v>1779.5</v>
      </c>
      <c r="H32" s="58">
        <f t="shared" si="0"/>
        <v>17795</v>
      </c>
      <c r="I32" s="56" t="s">
        <v>90</v>
      </c>
      <c r="J32" s="11">
        <f t="shared" si="1"/>
        <v>1779.5</v>
      </c>
      <c r="K32" s="11"/>
    </row>
    <row r="33" s="2" customFormat="1" ht="121.5" spans="1:11">
      <c r="A33" s="11"/>
      <c r="B33" s="11">
        <v>27</v>
      </c>
      <c r="C33" s="56" t="s">
        <v>91</v>
      </c>
      <c r="D33" s="57" t="s">
        <v>92</v>
      </c>
      <c r="E33" s="58">
        <v>22</v>
      </c>
      <c r="F33" s="61" t="s">
        <v>86</v>
      </c>
      <c r="G33" s="58">
        <v>21060</v>
      </c>
      <c r="H33" s="58">
        <f t="shared" si="0"/>
        <v>463320</v>
      </c>
      <c r="I33" s="56" t="s">
        <v>93</v>
      </c>
      <c r="J33" s="11">
        <f t="shared" si="1"/>
        <v>21060</v>
      </c>
      <c r="K33" s="11"/>
    </row>
    <row r="34" s="2" customFormat="1" ht="121.5" spans="1:11">
      <c r="A34" s="11"/>
      <c r="B34" s="11">
        <v>28</v>
      </c>
      <c r="C34" s="56" t="s">
        <v>94</v>
      </c>
      <c r="D34" s="57" t="s">
        <v>95</v>
      </c>
      <c r="E34" s="58">
        <v>2</v>
      </c>
      <c r="F34" s="61" t="s">
        <v>76</v>
      </c>
      <c r="G34" s="58">
        <v>2312</v>
      </c>
      <c r="H34" s="58">
        <f t="shared" si="0"/>
        <v>4624</v>
      </c>
      <c r="I34" s="56" t="s">
        <v>96</v>
      </c>
      <c r="J34" s="11">
        <f t="shared" si="1"/>
        <v>2312</v>
      </c>
      <c r="K34" s="11"/>
    </row>
    <row r="35" s="2" customFormat="1" ht="121.5" spans="1:11">
      <c r="A35" s="11"/>
      <c r="B35" s="11">
        <v>29</v>
      </c>
      <c r="C35" s="56" t="s">
        <v>94</v>
      </c>
      <c r="D35" s="57" t="s">
        <v>97</v>
      </c>
      <c r="E35" s="58">
        <v>6</v>
      </c>
      <c r="F35" s="61" t="s">
        <v>76</v>
      </c>
      <c r="G35" s="58">
        <v>1982</v>
      </c>
      <c r="H35" s="58">
        <f t="shared" si="0"/>
        <v>11892</v>
      </c>
      <c r="I35" s="56" t="s">
        <v>98</v>
      </c>
      <c r="J35" s="11">
        <f t="shared" si="1"/>
        <v>1982</v>
      </c>
      <c r="K35" s="11"/>
    </row>
    <row r="36" s="2" customFormat="1" ht="121.5" spans="1:11">
      <c r="A36" s="11"/>
      <c r="B36" s="11">
        <v>30</v>
      </c>
      <c r="C36" s="56" t="s">
        <v>99</v>
      </c>
      <c r="D36" s="57" t="s">
        <v>100</v>
      </c>
      <c r="E36" s="58">
        <v>12</v>
      </c>
      <c r="F36" s="61" t="s">
        <v>39</v>
      </c>
      <c r="G36" s="58">
        <v>240</v>
      </c>
      <c r="H36" s="58">
        <f t="shared" si="0"/>
        <v>2880</v>
      </c>
      <c r="I36" s="56" t="s">
        <v>101</v>
      </c>
      <c r="J36" s="11">
        <f t="shared" si="1"/>
        <v>240</v>
      </c>
      <c r="K36" s="11"/>
    </row>
    <row r="37" s="2" customFormat="1" ht="26" customHeight="1" spans="1:11">
      <c r="A37" s="11"/>
      <c r="B37" s="11">
        <v>31</v>
      </c>
      <c r="C37" s="57" t="s">
        <v>102</v>
      </c>
      <c r="D37" s="57" t="s">
        <v>103</v>
      </c>
      <c r="E37" s="58">
        <v>2073.768</v>
      </c>
      <c r="F37" s="61" t="s">
        <v>104</v>
      </c>
      <c r="G37" s="58">
        <v>21.24</v>
      </c>
      <c r="H37" s="58">
        <f t="shared" si="0"/>
        <v>44046.83232</v>
      </c>
      <c r="I37" s="56" t="s">
        <v>105</v>
      </c>
      <c r="J37" s="11">
        <f t="shared" si="1"/>
        <v>21.24</v>
      </c>
      <c r="K37" s="11"/>
    </row>
    <row r="38" s="2" customFormat="1" ht="26" customHeight="1" spans="1:11">
      <c r="A38" s="11"/>
      <c r="B38" s="11">
        <v>32</v>
      </c>
      <c r="C38" s="57" t="s">
        <v>102</v>
      </c>
      <c r="D38" s="57" t="s">
        <v>106</v>
      </c>
      <c r="E38" s="58">
        <v>126.205</v>
      </c>
      <c r="F38" s="61" t="s">
        <v>104</v>
      </c>
      <c r="G38" s="58">
        <v>22.66</v>
      </c>
      <c r="H38" s="58">
        <f t="shared" si="0"/>
        <v>2859.8053</v>
      </c>
      <c r="I38" s="56" t="s">
        <v>107</v>
      </c>
      <c r="J38" s="11">
        <f t="shared" si="1"/>
        <v>22.66</v>
      </c>
      <c r="K38" s="11"/>
    </row>
    <row r="39" s="2" customFormat="1" ht="26" customHeight="1" spans="1:11">
      <c r="A39" s="11"/>
      <c r="B39" s="11">
        <v>33</v>
      </c>
      <c r="C39" s="57" t="s">
        <v>108</v>
      </c>
      <c r="D39" s="57" t="s">
        <v>109</v>
      </c>
      <c r="E39" s="58">
        <v>6437.58</v>
      </c>
      <c r="F39" s="61" t="s">
        <v>104</v>
      </c>
      <c r="G39" s="58">
        <v>17.7</v>
      </c>
      <c r="H39" s="58">
        <f t="shared" si="0"/>
        <v>113945.166</v>
      </c>
      <c r="I39" s="56" t="s">
        <v>110</v>
      </c>
      <c r="J39" s="11">
        <f t="shared" si="1"/>
        <v>17.7</v>
      </c>
      <c r="K39" s="11"/>
    </row>
    <row r="40" s="2" customFormat="1" ht="26" customHeight="1" spans="1:11">
      <c r="A40" s="11"/>
      <c r="B40" s="11">
        <v>34</v>
      </c>
      <c r="C40" s="57" t="s">
        <v>108</v>
      </c>
      <c r="D40" s="57" t="s">
        <v>111</v>
      </c>
      <c r="E40" s="58">
        <v>5522.366</v>
      </c>
      <c r="F40" s="61" t="s">
        <v>104</v>
      </c>
      <c r="G40" s="58">
        <v>20.35</v>
      </c>
      <c r="H40" s="58">
        <f t="shared" si="0"/>
        <v>112380.1481</v>
      </c>
      <c r="I40" s="56" t="s">
        <v>112</v>
      </c>
      <c r="J40" s="11">
        <f t="shared" ref="J40:J76" si="2">G40</f>
        <v>20.35</v>
      </c>
      <c r="K40" s="11"/>
    </row>
    <row r="41" s="2" customFormat="1" ht="26" customHeight="1" spans="1:11">
      <c r="A41" s="11"/>
      <c r="B41" s="11">
        <v>35</v>
      </c>
      <c r="C41" s="57" t="s">
        <v>113</v>
      </c>
      <c r="D41" s="57" t="s">
        <v>114</v>
      </c>
      <c r="E41" s="58">
        <v>730.23</v>
      </c>
      <c r="F41" s="61" t="s">
        <v>115</v>
      </c>
      <c r="G41" s="58">
        <v>20</v>
      </c>
      <c r="H41" s="58">
        <f t="shared" si="0"/>
        <v>14604.6</v>
      </c>
      <c r="I41" s="56" t="s">
        <v>116</v>
      </c>
      <c r="J41" s="11">
        <f t="shared" si="2"/>
        <v>20</v>
      </c>
      <c r="K41" s="11"/>
    </row>
    <row r="42" s="2" customFormat="1" ht="26" customHeight="1" spans="1:11">
      <c r="A42" s="11"/>
      <c r="B42" s="11">
        <v>36</v>
      </c>
      <c r="C42" s="62" t="s">
        <v>117</v>
      </c>
      <c r="D42" s="62"/>
      <c r="E42" s="58">
        <v>300.098</v>
      </c>
      <c r="F42" s="61" t="s">
        <v>39</v>
      </c>
      <c r="G42" s="58">
        <v>109.2</v>
      </c>
      <c r="H42" s="58">
        <f t="shared" si="0"/>
        <v>32770.7016</v>
      </c>
      <c r="I42" s="56" t="s">
        <v>118</v>
      </c>
      <c r="J42" s="11">
        <f t="shared" si="2"/>
        <v>109.2</v>
      </c>
      <c r="K42" s="11"/>
    </row>
    <row r="43" s="2" customFormat="1" ht="26" customHeight="1" spans="1:11">
      <c r="A43" s="11"/>
      <c r="B43" s="11">
        <v>37</v>
      </c>
      <c r="C43" s="62" t="s">
        <v>119</v>
      </c>
      <c r="D43" s="62" t="s">
        <v>120</v>
      </c>
      <c r="E43" s="58">
        <v>132</v>
      </c>
      <c r="F43" s="61" t="s">
        <v>121</v>
      </c>
      <c r="G43" s="58">
        <v>80</v>
      </c>
      <c r="H43" s="58">
        <f t="shared" si="0"/>
        <v>10560</v>
      </c>
      <c r="I43" s="56" t="s">
        <v>122</v>
      </c>
      <c r="J43" s="11">
        <f t="shared" si="2"/>
        <v>80</v>
      </c>
      <c r="K43" s="11"/>
    </row>
    <row r="44" s="2" customFormat="1" ht="26" customHeight="1" spans="1:11">
      <c r="A44" s="11"/>
      <c r="B44" s="11">
        <v>38</v>
      </c>
      <c r="C44" s="63" t="s">
        <v>123</v>
      </c>
      <c r="D44" s="63"/>
      <c r="E44" s="58">
        <v>22873</v>
      </c>
      <c r="F44" s="61" t="s">
        <v>124</v>
      </c>
      <c r="G44" s="58">
        <v>0.74</v>
      </c>
      <c r="H44" s="58">
        <f t="shared" si="0"/>
        <v>16926.02</v>
      </c>
      <c r="I44" s="56" t="s">
        <v>125</v>
      </c>
      <c r="J44" s="11">
        <f t="shared" si="2"/>
        <v>0.74</v>
      </c>
      <c r="K44" s="11"/>
    </row>
    <row r="45" s="2" customFormat="1" ht="26" customHeight="1" spans="1:11">
      <c r="A45" s="11"/>
      <c r="B45" s="11">
        <v>39</v>
      </c>
      <c r="C45" s="57" t="s">
        <v>126</v>
      </c>
      <c r="D45" s="63"/>
      <c r="E45" s="58">
        <v>24.858</v>
      </c>
      <c r="F45" s="61" t="s">
        <v>127</v>
      </c>
      <c r="G45" s="58">
        <v>1700</v>
      </c>
      <c r="H45" s="58">
        <f t="shared" si="0"/>
        <v>42258.6</v>
      </c>
      <c r="I45" s="56" t="s">
        <v>128</v>
      </c>
      <c r="J45" s="11">
        <f t="shared" si="2"/>
        <v>1700</v>
      </c>
      <c r="K45" s="11"/>
    </row>
    <row r="46" s="2" customFormat="1" ht="26" customHeight="1" spans="1:11">
      <c r="A46" s="11"/>
      <c r="B46" s="11">
        <v>40</v>
      </c>
      <c r="C46" s="57" t="s">
        <v>129</v>
      </c>
      <c r="D46" s="57" t="s">
        <v>114</v>
      </c>
      <c r="E46" s="58">
        <v>3859.5</v>
      </c>
      <c r="F46" s="61" t="s">
        <v>130</v>
      </c>
      <c r="G46" s="58">
        <v>40</v>
      </c>
      <c r="H46" s="58">
        <f t="shared" si="0"/>
        <v>154380</v>
      </c>
      <c r="I46" s="56" t="s">
        <v>131</v>
      </c>
      <c r="J46" s="11">
        <f t="shared" si="2"/>
        <v>40</v>
      </c>
      <c r="K46" s="11"/>
    </row>
    <row r="47" s="2" customFormat="1" ht="26" customHeight="1" spans="1:11">
      <c r="A47" s="11"/>
      <c r="B47" s="11">
        <v>41</v>
      </c>
      <c r="C47" s="57" t="s">
        <v>132</v>
      </c>
      <c r="D47" s="57" t="s">
        <v>133</v>
      </c>
      <c r="E47" s="58">
        <v>447.3</v>
      </c>
      <c r="F47" s="61" t="s">
        <v>45</v>
      </c>
      <c r="G47" s="58">
        <v>26.16</v>
      </c>
      <c r="H47" s="58">
        <f t="shared" si="0"/>
        <v>11701.368</v>
      </c>
      <c r="I47" s="56" t="s">
        <v>134</v>
      </c>
      <c r="J47" s="11">
        <f t="shared" si="2"/>
        <v>26.16</v>
      </c>
      <c r="K47" s="11"/>
    </row>
    <row r="48" s="2" customFormat="1" ht="26" customHeight="1" spans="1:11">
      <c r="A48" s="11"/>
      <c r="B48" s="11">
        <v>42</v>
      </c>
      <c r="C48" s="57" t="s">
        <v>135</v>
      </c>
      <c r="D48" s="57" t="s">
        <v>114</v>
      </c>
      <c r="E48" s="58">
        <v>3108.6</v>
      </c>
      <c r="F48" s="61" t="s">
        <v>45</v>
      </c>
      <c r="G48" s="58">
        <v>31.35</v>
      </c>
      <c r="H48" s="58">
        <f t="shared" si="0"/>
        <v>97454.61</v>
      </c>
      <c r="I48" s="56" t="s">
        <v>134</v>
      </c>
      <c r="J48" s="11">
        <f t="shared" si="2"/>
        <v>31.35</v>
      </c>
      <c r="K48" s="11"/>
    </row>
    <row r="49" s="2" customFormat="1" ht="26" customHeight="1" spans="1:11">
      <c r="A49" s="11"/>
      <c r="B49" s="11">
        <v>43</v>
      </c>
      <c r="C49" s="57" t="s">
        <v>136</v>
      </c>
      <c r="D49" s="57" t="s">
        <v>114</v>
      </c>
      <c r="E49" s="58">
        <v>85145.424</v>
      </c>
      <c r="F49" s="61" t="s">
        <v>124</v>
      </c>
      <c r="G49" s="58">
        <v>1.67</v>
      </c>
      <c r="H49" s="58">
        <f t="shared" si="0"/>
        <v>142192.85808</v>
      </c>
      <c r="I49" s="56" t="s">
        <v>134</v>
      </c>
      <c r="J49" s="11">
        <f t="shared" si="2"/>
        <v>1.67</v>
      </c>
      <c r="K49" s="11"/>
    </row>
    <row r="50" s="2" customFormat="1" ht="26" customHeight="1" spans="1:11">
      <c r="A50" s="11"/>
      <c r="B50" s="11">
        <v>44</v>
      </c>
      <c r="C50" s="57" t="s">
        <v>137</v>
      </c>
      <c r="D50" s="57"/>
      <c r="E50" s="58">
        <v>7.2</v>
      </c>
      <c r="F50" s="61" t="s">
        <v>39</v>
      </c>
      <c r="G50" s="58">
        <v>225.66</v>
      </c>
      <c r="H50" s="58">
        <f t="shared" si="0"/>
        <v>1624.752</v>
      </c>
      <c r="I50" s="56" t="s">
        <v>134</v>
      </c>
      <c r="J50" s="11">
        <f t="shared" si="2"/>
        <v>225.66</v>
      </c>
      <c r="K50" s="11"/>
    </row>
    <row r="51" s="2" customFormat="1" ht="26" customHeight="1" spans="1:11">
      <c r="A51" s="11"/>
      <c r="B51" s="11">
        <v>45</v>
      </c>
      <c r="C51" s="57" t="s">
        <v>138</v>
      </c>
      <c r="D51" s="57"/>
      <c r="E51" s="58">
        <v>6.66</v>
      </c>
      <c r="F51" s="61" t="s">
        <v>39</v>
      </c>
      <c r="G51" s="58">
        <v>166.37</v>
      </c>
      <c r="H51" s="58">
        <f t="shared" si="0"/>
        <v>1108.0242</v>
      </c>
      <c r="I51" s="56" t="s">
        <v>134</v>
      </c>
      <c r="J51" s="11">
        <f t="shared" si="2"/>
        <v>166.37</v>
      </c>
      <c r="K51" s="11"/>
    </row>
    <row r="52" s="2" customFormat="1" ht="26" customHeight="1" spans="1:11">
      <c r="A52" s="11"/>
      <c r="B52" s="11">
        <v>46</v>
      </c>
      <c r="C52" s="57" t="s">
        <v>139</v>
      </c>
      <c r="D52" s="57" t="s">
        <v>140</v>
      </c>
      <c r="E52" s="58">
        <v>6196.068</v>
      </c>
      <c r="F52" s="61" t="s">
        <v>45</v>
      </c>
      <c r="G52" s="58">
        <v>2.5</v>
      </c>
      <c r="H52" s="58">
        <f t="shared" si="0"/>
        <v>15490.17</v>
      </c>
      <c r="I52" s="56" t="s">
        <v>134</v>
      </c>
      <c r="J52" s="11">
        <f t="shared" si="2"/>
        <v>2.5</v>
      </c>
      <c r="K52" s="11"/>
    </row>
    <row r="53" s="2" customFormat="1" ht="26" customHeight="1" spans="1:11">
      <c r="A53" s="11"/>
      <c r="B53" s="11">
        <v>47</v>
      </c>
      <c r="C53" s="64" t="s">
        <v>141</v>
      </c>
      <c r="D53" s="65" t="s">
        <v>114</v>
      </c>
      <c r="E53" s="66" t="s">
        <v>142</v>
      </c>
      <c r="F53" s="65" t="s">
        <v>143</v>
      </c>
      <c r="G53" s="67">
        <v>82.67</v>
      </c>
      <c r="H53" s="68">
        <f t="shared" si="0"/>
        <v>992.04</v>
      </c>
      <c r="I53" s="75" t="s">
        <v>144</v>
      </c>
      <c r="J53" s="11">
        <f t="shared" si="2"/>
        <v>82.67</v>
      </c>
      <c r="K53" s="11"/>
    </row>
    <row r="54" s="2" customFormat="1" ht="26" customHeight="1" spans="1:11">
      <c r="A54" s="11"/>
      <c r="B54" s="11">
        <v>48</v>
      </c>
      <c r="C54" s="64" t="s">
        <v>145</v>
      </c>
      <c r="D54" s="65"/>
      <c r="E54" s="69">
        <v>0.173</v>
      </c>
      <c r="F54" s="65" t="s">
        <v>130</v>
      </c>
      <c r="G54" s="70">
        <v>6000</v>
      </c>
      <c r="H54" s="68">
        <f t="shared" si="0"/>
        <v>1038</v>
      </c>
      <c r="I54" s="75" t="s">
        <v>146</v>
      </c>
      <c r="J54" s="11">
        <f t="shared" si="2"/>
        <v>6000</v>
      </c>
      <c r="K54" s="11"/>
    </row>
    <row r="55" s="2" customFormat="1" ht="40.5" spans="1:11">
      <c r="A55" s="11"/>
      <c r="B55" s="11">
        <v>49</v>
      </c>
      <c r="C55" s="71" t="s">
        <v>147</v>
      </c>
      <c r="D55" s="72" t="s">
        <v>148</v>
      </c>
      <c r="E55" s="73" t="s">
        <v>149</v>
      </c>
      <c r="F55" s="72" t="s">
        <v>76</v>
      </c>
      <c r="G55" s="67">
        <f>1297*0.9/1.13</f>
        <v>1033.00884955752</v>
      </c>
      <c r="H55" s="68">
        <f t="shared" si="0"/>
        <v>1033.00884955752</v>
      </c>
      <c r="I55" s="75" t="s">
        <v>150</v>
      </c>
      <c r="J55" s="11">
        <f t="shared" si="2"/>
        <v>1033.00884955752</v>
      </c>
      <c r="K55" s="11"/>
    </row>
    <row r="56" s="2" customFormat="1" ht="14.25" spans="1:11">
      <c r="A56" s="11"/>
      <c r="B56" s="11">
        <v>50</v>
      </c>
      <c r="C56" s="64" t="s">
        <v>151</v>
      </c>
      <c r="D56" s="65" t="s">
        <v>152</v>
      </c>
      <c r="E56" s="74" t="s">
        <v>153</v>
      </c>
      <c r="F56" s="65" t="s">
        <v>45</v>
      </c>
      <c r="G56" s="67">
        <v>4.9</v>
      </c>
      <c r="H56" s="68">
        <f t="shared" si="0"/>
        <v>247.2491</v>
      </c>
      <c r="I56" s="75" t="s">
        <v>154</v>
      </c>
      <c r="J56" s="11">
        <f t="shared" si="2"/>
        <v>4.9</v>
      </c>
      <c r="K56" s="11"/>
    </row>
    <row r="57" s="2" customFormat="1" ht="40.5" spans="1:11">
      <c r="A57" s="11"/>
      <c r="B57" s="11">
        <v>51</v>
      </c>
      <c r="C57" s="64" t="s">
        <v>155</v>
      </c>
      <c r="D57" s="65" t="s">
        <v>156</v>
      </c>
      <c r="E57" s="73" t="s">
        <v>157</v>
      </c>
      <c r="F57" s="65" t="s">
        <v>45</v>
      </c>
      <c r="G57" s="67">
        <f>16.79*0.5</f>
        <v>8.395</v>
      </c>
      <c r="H57" s="68">
        <f t="shared" si="0"/>
        <v>4119.2586</v>
      </c>
      <c r="I57" s="75" t="s">
        <v>158</v>
      </c>
      <c r="J57" s="11">
        <f t="shared" si="2"/>
        <v>8.395</v>
      </c>
      <c r="K57" s="11"/>
    </row>
    <row r="58" s="2" customFormat="1" ht="40.5" spans="1:11">
      <c r="A58" s="11"/>
      <c r="B58" s="11">
        <v>52</v>
      </c>
      <c r="C58" s="64" t="s">
        <v>155</v>
      </c>
      <c r="D58" s="65" t="s">
        <v>159</v>
      </c>
      <c r="E58" s="74" t="s">
        <v>160</v>
      </c>
      <c r="F58" s="65" t="s">
        <v>45</v>
      </c>
      <c r="G58" s="67">
        <f>16.79*0.6</f>
        <v>10.074</v>
      </c>
      <c r="H58" s="68">
        <f t="shared" si="0"/>
        <v>12193.005456</v>
      </c>
      <c r="I58" s="75" t="s">
        <v>161</v>
      </c>
      <c r="J58" s="11">
        <f t="shared" si="2"/>
        <v>10.074</v>
      </c>
      <c r="K58" s="11"/>
    </row>
    <row r="59" s="2" customFormat="1" ht="54" spans="1:11">
      <c r="A59" s="11"/>
      <c r="B59" s="11">
        <v>53</v>
      </c>
      <c r="C59" s="64" t="s">
        <v>162</v>
      </c>
      <c r="D59" s="65" t="s">
        <v>163</v>
      </c>
      <c r="E59" s="74" t="s">
        <v>164</v>
      </c>
      <c r="F59" s="65" t="s">
        <v>45</v>
      </c>
      <c r="G59" s="67">
        <f>120*0.9/1.13</f>
        <v>95.5752212389381</v>
      </c>
      <c r="H59" s="68">
        <f t="shared" si="0"/>
        <v>3981.28141592921</v>
      </c>
      <c r="I59" s="75" t="s">
        <v>165</v>
      </c>
      <c r="J59" s="11">
        <f t="shared" si="2"/>
        <v>95.5752212389381</v>
      </c>
      <c r="K59" s="11"/>
    </row>
    <row r="60" s="2" customFormat="1" ht="108" spans="1:11">
      <c r="A60" s="11"/>
      <c r="B60" s="11">
        <v>54</v>
      </c>
      <c r="C60" s="64" t="s">
        <v>166</v>
      </c>
      <c r="D60" s="65" t="s">
        <v>167</v>
      </c>
      <c r="E60" s="74" t="s">
        <v>168</v>
      </c>
      <c r="F60" s="65" t="s">
        <v>45</v>
      </c>
      <c r="G60" s="67">
        <v>149.91</v>
      </c>
      <c r="H60" s="68">
        <f t="shared" si="0"/>
        <v>88385.13708</v>
      </c>
      <c r="I60" s="75" t="s">
        <v>169</v>
      </c>
      <c r="J60" s="11">
        <f t="shared" si="2"/>
        <v>149.91</v>
      </c>
      <c r="K60" s="11"/>
    </row>
    <row r="61" s="2" customFormat="1" ht="40.5" spans="1:11">
      <c r="A61" s="11"/>
      <c r="B61" s="11">
        <v>55</v>
      </c>
      <c r="C61" s="64" t="s">
        <v>170</v>
      </c>
      <c r="D61" s="65" t="s">
        <v>171</v>
      </c>
      <c r="E61" s="74" t="s">
        <v>168</v>
      </c>
      <c r="F61" s="65" t="s">
        <v>45</v>
      </c>
      <c r="G61" s="67">
        <v>31.11</v>
      </c>
      <c r="H61" s="68">
        <f t="shared" si="0"/>
        <v>18342.08268</v>
      </c>
      <c r="I61" s="75" t="s">
        <v>172</v>
      </c>
      <c r="J61" s="11">
        <f t="shared" si="2"/>
        <v>31.11</v>
      </c>
      <c r="K61" s="11"/>
    </row>
    <row r="62" s="2" customFormat="1" ht="40.5" spans="1:11">
      <c r="A62" s="11"/>
      <c r="B62" s="11">
        <v>56</v>
      </c>
      <c r="C62" s="64" t="s">
        <v>173</v>
      </c>
      <c r="D62" s="65" t="s">
        <v>174</v>
      </c>
      <c r="E62" s="74" t="s">
        <v>168</v>
      </c>
      <c r="F62" s="65" t="s">
        <v>45</v>
      </c>
      <c r="G62" s="67">
        <v>31.11</v>
      </c>
      <c r="H62" s="68">
        <f t="shared" si="0"/>
        <v>18342.08268</v>
      </c>
      <c r="I62" s="75" t="s">
        <v>172</v>
      </c>
      <c r="J62" s="11">
        <f t="shared" si="2"/>
        <v>31.11</v>
      </c>
      <c r="K62" s="11"/>
    </row>
    <row r="63" s="2" customFormat="1" ht="14.25" spans="1:11">
      <c r="A63" s="11"/>
      <c r="B63" s="11">
        <v>57</v>
      </c>
      <c r="C63" s="64" t="s">
        <v>175</v>
      </c>
      <c r="D63" s="65"/>
      <c r="E63" s="74">
        <v>1685.754</v>
      </c>
      <c r="F63" s="65" t="s">
        <v>45</v>
      </c>
      <c r="G63" s="67">
        <v>0.54</v>
      </c>
      <c r="H63" s="68">
        <f t="shared" si="0"/>
        <v>910.30716</v>
      </c>
      <c r="I63" s="75" t="s">
        <v>154</v>
      </c>
      <c r="J63" s="11">
        <f t="shared" si="2"/>
        <v>0.54</v>
      </c>
      <c r="K63" s="11"/>
    </row>
    <row r="64" s="2" customFormat="1" ht="14.25" spans="1:11">
      <c r="A64" s="11"/>
      <c r="B64" s="11">
        <v>58</v>
      </c>
      <c r="C64" s="64" t="s">
        <v>176</v>
      </c>
      <c r="D64" s="65" t="s">
        <v>177</v>
      </c>
      <c r="E64" s="74">
        <v>860.166</v>
      </c>
      <c r="F64" s="65" t="s">
        <v>45</v>
      </c>
      <c r="G64" s="67">
        <v>3.11</v>
      </c>
      <c r="H64" s="68">
        <f t="shared" si="0"/>
        <v>2675.11626</v>
      </c>
      <c r="I64" s="75" t="s">
        <v>154</v>
      </c>
      <c r="J64" s="11">
        <f t="shared" si="2"/>
        <v>3.11</v>
      </c>
      <c r="K64" s="11"/>
    </row>
    <row r="65" s="2" customFormat="1" ht="13.5" spans="1:11">
      <c r="A65" s="11"/>
      <c r="B65" s="11">
        <v>59</v>
      </c>
      <c r="C65" s="64" t="s">
        <v>176</v>
      </c>
      <c r="D65" s="65" t="s">
        <v>178</v>
      </c>
      <c r="E65" s="73">
        <v>694.62</v>
      </c>
      <c r="F65" s="65" t="s">
        <v>45</v>
      </c>
      <c r="G65" s="67">
        <v>3.33</v>
      </c>
      <c r="H65" s="68">
        <f t="shared" si="0"/>
        <v>2313.0846</v>
      </c>
      <c r="I65" s="75" t="s">
        <v>154</v>
      </c>
      <c r="J65" s="11">
        <f t="shared" si="2"/>
        <v>3.33</v>
      </c>
      <c r="K65" s="11"/>
    </row>
    <row r="66" s="2" customFormat="1" ht="27" spans="1:11">
      <c r="A66" s="11"/>
      <c r="B66" s="11">
        <v>60</v>
      </c>
      <c r="C66" s="64" t="s">
        <v>179</v>
      </c>
      <c r="D66" s="65" t="s">
        <v>180</v>
      </c>
      <c r="E66" s="74" t="s">
        <v>181</v>
      </c>
      <c r="F66" s="65" t="s">
        <v>143</v>
      </c>
      <c r="G66" s="67">
        <v>85</v>
      </c>
      <c r="H66" s="68">
        <f t="shared" si="0"/>
        <v>680</v>
      </c>
      <c r="I66" s="75" t="s">
        <v>182</v>
      </c>
      <c r="J66" s="11">
        <f t="shared" si="2"/>
        <v>85</v>
      </c>
      <c r="K66" s="11"/>
    </row>
    <row r="67" s="2" customFormat="1" ht="27" spans="1:11">
      <c r="A67" s="11"/>
      <c r="B67" s="11">
        <v>61</v>
      </c>
      <c r="C67" s="64" t="s">
        <v>179</v>
      </c>
      <c r="D67" s="65" t="s">
        <v>183</v>
      </c>
      <c r="E67" s="74" t="s">
        <v>184</v>
      </c>
      <c r="F67" s="65" t="s">
        <v>143</v>
      </c>
      <c r="G67" s="67">
        <v>255</v>
      </c>
      <c r="H67" s="68">
        <f t="shared" si="0"/>
        <v>510</v>
      </c>
      <c r="I67" s="75" t="s">
        <v>185</v>
      </c>
      <c r="J67" s="11">
        <f t="shared" si="2"/>
        <v>255</v>
      </c>
      <c r="K67" s="11"/>
    </row>
    <row r="68" s="2" customFormat="1" ht="27" spans="1:11">
      <c r="A68" s="11"/>
      <c r="B68" s="11">
        <v>62</v>
      </c>
      <c r="C68" s="64" t="s">
        <v>186</v>
      </c>
      <c r="D68" s="65" t="s">
        <v>114</v>
      </c>
      <c r="E68" s="74" t="s">
        <v>187</v>
      </c>
      <c r="F68" s="65" t="s">
        <v>76</v>
      </c>
      <c r="G68" s="67">
        <v>13.68</v>
      </c>
      <c r="H68" s="68">
        <f t="shared" si="0"/>
        <v>1160.6112</v>
      </c>
      <c r="I68" s="75" t="s">
        <v>134</v>
      </c>
      <c r="J68" s="11">
        <f t="shared" si="2"/>
        <v>13.68</v>
      </c>
      <c r="K68" s="11"/>
    </row>
    <row r="69" s="2" customFormat="1" ht="27" spans="1:11">
      <c r="A69" s="11"/>
      <c r="B69" s="11">
        <v>63</v>
      </c>
      <c r="C69" s="64" t="s">
        <v>188</v>
      </c>
      <c r="D69" s="65" t="s">
        <v>189</v>
      </c>
      <c r="E69" s="74" t="s">
        <v>190</v>
      </c>
      <c r="F69" s="65" t="s">
        <v>191</v>
      </c>
      <c r="G69" s="67">
        <v>10</v>
      </c>
      <c r="H69" s="68">
        <f t="shared" si="0"/>
        <v>840</v>
      </c>
      <c r="I69" s="75" t="s">
        <v>192</v>
      </c>
      <c r="J69" s="11">
        <f t="shared" si="2"/>
        <v>10</v>
      </c>
      <c r="K69" s="11"/>
    </row>
    <row r="70" s="2" customFormat="1" ht="27" spans="1:11">
      <c r="A70" s="11"/>
      <c r="B70" s="11">
        <v>64</v>
      </c>
      <c r="C70" s="64" t="s">
        <v>193</v>
      </c>
      <c r="D70" s="65" t="s">
        <v>194</v>
      </c>
      <c r="E70" s="74" t="s">
        <v>195</v>
      </c>
      <c r="F70" s="65" t="s">
        <v>45</v>
      </c>
      <c r="G70" s="67">
        <v>1.88</v>
      </c>
      <c r="H70" s="68">
        <f t="shared" si="0"/>
        <v>9019.84896</v>
      </c>
      <c r="I70" s="75" t="s">
        <v>196</v>
      </c>
      <c r="J70" s="11">
        <f t="shared" si="2"/>
        <v>1.88</v>
      </c>
      <c r="K70" s="11"/>
    </row>
    <row r="71" s="2" customFormat="1" ht="54" spans="1:11">
      <c r="A71" s="11"/>
      <c r="B71" s="11">
        <v>65</v>
      </c>
      <c r="C71" s="64" t="s">
        <v>197</v>
      </c>
      <c r="D71" s="65" t="s">
        <v>198</v>
      </c>
      <c r="E71" s="74">
        <v>1010</v>
      </c>
      <c r="F71" s="65" t="s">
        <v>45</v>
      </c>
      <c r="G71" s="67">
        <v>151.93</v>
      </c>
      <c r="H71" s="68">
        <f>E71*G71</f>
        <v>153449.3</v>
      </c>
      <c r="I71" s="75" t="s">
        <v>199</v>
      </c>
      <c r="J71" s="11">
        <f t="shared" si="2"/>
        <v>151.93</v>
      </c>
      <c r="K71" s="11"/>
    </row>
    <row r="72" s="2" customFormat="1" ht="54" spans="1:11">
      <c r="A72" s="11"/>
      <c r="B72" s="11">
        <v>66</v>
      </c>
      <c r="C72" s="64" t="s">
        <v>197</v>
      </c>
      <c r="D72" s="65" t="s">
        <v>200</v>
      </c>
      <c r="E72" s="74" t="s">
        <v>201</v>
      </c>
      <c r="F72" s="65" t="s">
        <v>45</v>
      </c>
      <c r="G72" s="67">
        <v>212.36</v>
      </c>
      <c r="H72" s="68">
        <f t="shared" ref="H72:H77" si="3">E72*G72</f>
        <v>139399.26244</v>
      </c>
      <c r="I72" s="75" t="s">
        <v>202</v>
      </c>
      <c r="J72" s="11">
        <f t="shared" si="2"/>
        <v>212.36</v>
      </c>
      <c r="K72" s="11"/>
    </row>
    <row r="73" s="2" customFormat="1" ht="54" spans="1:11">
      <c r="A73" s="11"/>
      <c r="B73" s="11">
        <v>67</v>
      </c>
      <c r="C73" s="71" t="s">
        <v>203</v>
      </c>
      <c r="D73" s="76" t="s">
        <v>204</v>
      </c>
      <c r="E73" s="73" t="s">
        <v>205</v>
      </c>
      <c r="F73" s="76" t="s">
        <v>45</v>
      </c>
      <c r="G73" s="73">
        <v>1.78</v>
      </c>
      <c r="H73" s="68">
        <f t="shared" si="3"/>
        <v>7605.2369</v>
      </c>
      <c r="I73" s="75" t="s">
        <v>206</v>
      </c>
      <c r="J73" s="11">
        <f t="shared" si="2"/>
        <v>1.78</v>
      </c>
      <c r="K73" s="11"/>
    </row>
    <row r="74" s="2" customFormat="1" ht="40.5" spans="1:11">
      <c r="A74" s="11"/>
      <c r="B74" s="11">
        <v>68</v>
      </c>
      <c r="C74" s="71" t="s">
        <v>203</v>
      </c>
      <c r="D74" s="76" t="s">
        <v>207</v>
      </c>
      <c r="E74" s="73" t="s">
        <v>208</v>
      </c>
      <c r="F74" s="76" t="s">
        <v>45</v>
      </c>
      <c r="G74" s="73">
        <v>2.81</v>
      </c>
      <c r="H74" s="68">
        <f t="shared" si="3"/>
        <v>153.0045</v>
      </c>
      <c r="I74" s="75" t="s">
        <v>209</v>
      </c>
      <c r="J74" s="11">
        <f t="shared" si="2"/>
        <v>2.81</v>
      </c>
      <c r="K74" s="11"/>
    </row>
    <row r="75" s="2" customFormat="1" ht="54" spans="1:11">
      <c r="A75" s="11"/>
      <c r="B75" s="11">
        <v>69</v>
      </c>
      <c r="C75" s="71" t="s">
        <v>203</v>
      </c>
      <c r="D75" s="76" t="s">
        <v>210</v>
      </c>
      <c r="E75" s="73" t="s">
        <v>211</v>
      </c>
      <c r="F75" s="76" t="s">
        <v>45</v>
      </c>
      <c r="G75" s="73">
        <v>2.71</v>
      </c>
      <c r="H75" s="68">
        <f t="shared" si="3"/>
        <v>7648.5414</v>
      </c>
      <c r="I75" s="75" t="s">
        <v>212</v>
      </c>
      <c r="J75" s="11">
        <f t="shared" si="2"/>
        <v>2.71</v>
      </c>
      <c r="K75" s="11"/>
    </row>
    <row r="76" s="2" customFormat="1" ht="40.5" spans="1:11">
      <c r="A76" s="11"/>
      <c r="B76" s="11">
        <v>70</v>
      </c>
      <c r="C76" s="71" t="s">
        <v>203</v>
      </c>
      <c r="D76" s="76" t="s">
        <v>213</v>
      </c>
      <c r="E76" s="73" t="s">
        <v>214</v>
      </c>
      <c r="F76" s="76" t="s">
        <v>45</v>
      </c>
      <c r="G76" s="73">
        <v>4.25</v>
      </c>
      <c r="H76" s="68">
        <f t="shared" si="3"/>
        <v>5443.80375</v>
      </c>
      <c r="I76" s="75" t="s">
        <v>215</v>
      </c>
      <c r="J76" s="11">
        <f t="shared" si="2"/>
        <v>4.25</v>
      </c>
      <c r="K76" s="11"/>
    </row>
    <row r="77" s="2" customFormat="1" ht="28" customHeight="1" spans="1:11">
      <c r="A77" s="11"/>
      <c r="B77" s="11">
        <v>70</v>
      </c>
      <c r="C77" s="71" t="s">
        <v>203</v>
      </c>
      <c r="D77" s="76" t="s">
        <v>216</v>
      </c>
      <c r="E77" s="73">
        <v>405</v>
      </c>
      <c r="F77" s="76" t="s">
        <v>45</v>
      </c>
      <c r="G77" s="76">
        <v>4.05</v>
      </c>
      <c r="H77" s="68">
        <f t="shared" si="3"/>
        <v>1640.25</v>
      </c>
      <c r="I77" s="75" t="s">
        <v>217</v>
      </c>
      <c r="J77" s="11"/>
      <c r="K77" s="11"/>
    </row>
    <row r="78" s="2" customFormat="1" ht="54" spans="1:11">
      <c r="A78" s="11"/>
      <c r="B78" s="11">
        <v>71</v>
      </c>
      <c r="C78" s="71" t="s">
        <v>203</v>
      </c>
      <c r="D78" s="76" t="s">
        <v>218</v>
      </c>
      <c r="E78" s="73" t="s">
        <v>219</v>
      </c>
      <c r="F78" s="76" t="s">
        <v>45</v>
      </c>
      <c r="G78" s="73">
        <v>3.01</v>
      </c>
      <c r="H78" s="68">
        <f t="shared" ref="H78:H115" si="4">E78*G78</f>
        <v>7335.92384</v>
      </c>
      <c r="I78" s="75" t="s">
        <v>220</v>
      </c>
      <c r="J78" s="11">
        <f t="shared" ref="J78:J105" si="5">G78</f>
        <v>3.01</v>
      </c>
      <c r="K78" s="11"/>
    </row>
    <row r="79" s="2" customFormat="1" ht="40.5" spans="1:11">
      <c r="A79" s="11"/>
      <c r="B79" s="11">
        <v>72</v>
      </c>
      <c r="C79" s="71" t="s">
        <v>203</v>
      </c>
      <c r="D79" s="76" t="s">
        <v>221</v>
      </c>
      <c r="E79" s="73" t="s">
        <v>222</v>
      </c>
      <c r="F79" s="76" t="s">
        <v>45</v>
      </c>
      <c r="G79" s="73">
        <v>1.01</v>
      </c>
      <c r="H79" s="68">
        <f t="shared" si="4"/>
        <v>4268.02164</v>
      </c>
      <c r="I79" s="75" t="s">
        <v>223</v>
      </c>
      <c r="J79" s="11">
        <f t="shared" si="5"/>
        <v>1.01</v>
      </c>
      <c r="K79" s="11"/>
    </row>
    <row r="80" s="2" customFormat="1" ht="54" spans="1:11">
      <c r="A80" s="11"/>
      <c r="B80" s="11">
        <v>73</v>
      </c>
      <c r="C80" s="71" t="s">
        <v>203</v>
      </c>
      <c r="D80" s="76" t="s">
        <v>224</v>
      </c>
      <c r="E80" s="73" t="s">
        <v>225</v>
      </c>
      <c r="F80" s="76" t="s">
        <v>45</v>
      </c>
      <c r="G80" s="73">
        <v>2.63</v>
      </c>
      <c r="H80" s="68">
        <f t="shared" si="4"/>
        <v>5588.51856</v>
      </c>
      <c r="I80" s="75" t="s">
        <v>226</v>
      </c>
      <c r="J80" s="11">
        <f t="shared" si="5"/>
        <v>2.63</v>
      </c>
      <c r="K80" s="11"/>
    </row>
    <row r="81" s="2" customFormat="1" ht="54" spans="1:11">
      <c r="A81" s="11"/>
      <c r="B81" s="11">
        <v>74</v>
      </c>
      <c r="C81" s="71" t="s">
        <v>227</v>
      </c>
      <c r="D81" s="76" t="s">
        <v>228</v>
      </c>
      <c r="E81" s="73" t="s">
        <v>229</v>
      </c>
      <c r="F81" s="76" t="s">
        <v>45</v>
      </c>
      <c r="G81" s="73">
        <v>5.13</v>
      </c>
      <c r="H81" s="68">
        <f t="shared" si="4"/>
        <v>17091.4671</v>
      </c>
      <c r="I81" s="75" t="s">
        <v>230</v>
      </c>
      <c r="J81" s="11">
        <f t="shared" si="5"/>
        <v>5.13</v>
      </c>
      <c r="K81" s="11"/>
    </row>
    <row r="82" s="2" customFormat="1" ht="27" spans="1:11">
      <c r="A82" s="11"/>
      <c r="B82" s="11">
        <v>75</v>
      </c>
      <c r="C82" s="71" t="s">
        <v>227</v>
      </c>
      <c r="D82" s="76" t="s">
        <v>231</v>
      </c>
      <c r="E82" s="73" t="s">
        <v>232</v>
      </c>
      <c r="F82" s="76" t="s">
        <v>45</v>
      </c>
      <c r="G82" s="76">
        <v>9.63</v>
      </c>
      <c r="H82" s="68">
        <f t="shared" si="4"/>
        <v>15881.4108</v>
      </c>
      <c r="I82" s="75" t="s">
        <v>233</v>
      </c>
      <c r="J82" s="11">
        <f t="shared" si="5"/>
        <v>9.63</v>
      </c>
      <c r="K82" s="11"/>
    </row>
    <row r="83" s="2" customFormat="1" ht="54" spans="1:11">
      <c r="A83" s="11"/>
      <c r="B83" s="11">
        <v>76</v>
      </c>
      <c r="C83" s="71" t="s">
        <v>227</v>
      </c>
      <c r="D83" s="76" t="s">
        <v>234</v>
      </c>
      <c r="E83" s="73" t="s">
        <v>235</v>
      </c>
      <c r="F83" s="76" t="s">
        <v>45</v>
      </c>
      <c r="G83" s="73">
        <v>8.9</v>
      </c>
      <c r="H83" s="68">
        <f t="shared" si="4"/>
        <v>16869.06</v>
      </c>
      <c r="I83" s="75" t="s">
        <v>236</v>
      </c>
      <c r="J83" s="11">
        <f t="shared" si="5"/>
        <v>8.9</v>
      </c>
      <c r="K83" s="11"/>
    </row>
    <row r="84" s="2" customFormat="1" ht="27" spans="1:11">
      <c r="A84" s="11"/>
      <c r="B84" s="11">
        <v>77</v>
      </c>
      <c r="C84" s="71" t="s">
        <v>227</v>
      </c>
      <c r="D84" s="76" t="s">
        <v>237</v>
      </c>
      <c r="E84" s="73" t="s">
        <v>238</v>
      </c>
      <c r="F84" s="76" t="s">
        <v>45</v>
      </c>
      <c r="G84" s="76">
        <v>8.27</v>
      </c>
      <c r="H84" s="68">
        <f t="shared" si="4"/>
        <v>17023.6296</v>
      </c>
      <c r="I84" s="75" t="s">
        <v>239</v>
      </c>
      <c r="J84" s="11">
        <f t="shared" si="5"/>
        <v>8.27</v>
      </c>
      <c r="K84" s="11"/>
    </row>
    <row r="85" s="2" customFormat="1" ht="27" spans="1:11">
      <c r="A85" s="11"/>
      <c r="B85" s="11">
        <v>78</v>
      </c>
      <c r="C85" s="71" t="s">
        <v>227</v>
      </c>
      <c r="D85" s="76" t="s">
        <v>240</v>
      </c>
      <c r="E85" s="73" t="s">
        <v>241</v>
      </c>
      <c r="F85" s="76" t="s">
        <v>45</v>
      </c>
      <c r="G85" s="73">
        <v>7.16</v>
      </c>
      <c r="H85" s="68">
        <f t="shared" si="4"/>
        <v>494.8992</v>
      </c>
      <c r="I85" s="75" t="s">
        <v>242</v>
      </c>
      <c r="J85" s="11">
        <f t="shared" si="5"/>
        <v>7.16</v>
      </c>
      <c r="K85" s="11"/>
    </row>
    <row r="86" s="2" customFormat="1" ht="54" spans="1:11">
      <c r="A86" s="11"/>
      <c r="B86" s="11">
        <v>79</v>
      </c>
      <c r="C86" s="71" t="s">
        <v>227</v>
      </c>
      <c r="D86" s="76" t="s">
        <v>243</v>
      </c>
      <c r="E86" s="73" t="s">
        <v>244</v>
      </c>
      <c r="F86" s="76" t="s">
        <v>45</v>
      </c>
      <c r="G86" s="73">
        <v>20.56</v>
      </c>
      <c r="H86" s="68">
        <f t="shared" si="4"/>
        <v>8881.92</v>
      </c>
      <c r="I86" s="75" t="s">
        <v>245</v>
      </c>
      <c r="J86" s="11">
        <f t="shared" si="5"/>
        <v>20.56</v>
      </c>
      <c r="K86" s="11"/>
    </row>
    <row r="87" s="2" customFormat="1" ht="54" spans="1:11">
      <c r="A87" s="11"/>
      <c r="B87" s="11">
        <v>80</v>
      </c>
      <c r="C87" s="71" t="s">
        <v>227</v>
      </c>
      <c r="D87" s="76" t="s">
        <v>246</v>
      </c>
      <c r="E87" s="73" t="s">
        <v>247</v>
      </c>
      <c r="F87" s="76" t="s">
        <v>45</v>
      </c>
      <c r="G87" s="73">
        <v>8.46</v>
      </c>
      <c r="H87" s="68">
        <f t="shared" si="4"/>
        <v>6222.1608</v>
      </c>
      <c r="I87" s="75" t="s">
        <v>248</v>
      </c>
      <c r="J87" s="11">
        <f t="shared" si="5"/>
        <v>8.46</v>
      </c>
      <c r="K87" s="11"/>
    </row>
    <row r="88" s="2" customFormat="1" ht="54" spans="1:11">
      <c r="A88" s="11"/>
      <c r="B88" s="11">
        <v>81</v>
      </c>
      <c r="C88" s="71" t="s">
        <v>227</v>
      </c>
      <c r="D88" s="76" t="s">
        <v>249</v>
      </c>
      <c r="E88" s="73" t="s">
        <v>250</v>
      </c>
      <c r="F88" s="76" t="s">
        <v>45</v>
      </c>
      <c r="G88" s="73">
        <v>7.89</v>
      </c>
      <c r="H88" s="68">
        <f t="shared" si="4"/>
        <v>25453.28202</v>
      </c>
      <c r="I88" s="75" t="s">
        <v>251</v>
      </c>
      <c r="J88" s="11">
        <f t="shared" si="5"/>
        <v>7.89</v>
      </c>
      <c r="K88" s="11"/>
    </row>
    <row r="89" s="2" customFormat="1" ht="40.5" spans="1:11">
      <c r="A89" s="11"/>
      <c r="B89" s="11">
        <v>82</v>
      </c>
      <c r="C89" s="71" t="s">
        <v>227</v>
      </c>
      <c r="D89" s="76" t="s">
        <v>252</v>
      </c>
      <c r="E89" s="73" t="s">
        <v>253</v>
      </c>
      <c r="F89" s="76" t="s">
        <v>45</v>
      </c>
      <c r="G89" s="73">
        <v>6.97</v>
      </c>
      <c r="H89" s="68">
        <f t="shared" si="4"/>
        <v>45298.36456</v>
      </c>
      <c r="I89" s="75" t="s">
        <v>254</v>
      </c>
      <c r="J89" s="11">
        <f t="shared" si="5"/>
        <v>6.97</v>
      </c>
      <c r="K89" s="11"/>
    </row>
    <row r="90" s="2" customFormat="1" ht="54" spans="1:11">
      <c r="A90" s="11"/>
      <c r="B90" s="11">
        <v>83</v>
      </c>
      <c r="C90" s="71" t="s">
        <v>197</v>
      </c>
      <c r="D90" s="76" t="s">
        <v>255</v>
      </c>
      <c r="E90" s="73" t="s">
        <v>256</v>
      </c>
      <c r="F90" s="76" t="s">
        <v>45</v>
      </c>
      <c r="G90" s="73">
        <v>16.22</v>
      </c>
      <c r="H90" s="68">
        <f t="shared" si="4"/>
        <v>9915.82126</v>
      </c>
      <c r="I90" s="75" t="s">
        <v>257</v>
      </c>
      <c r="J90" s="11">
        <f t="shared" si="5"/>
        <v>16.22</v>
      </c>
      <c r="K90" s="11"/>
    </row>
    <row r="91" s="2" customFormat="1" ht="54" spans="1:11">
      <c r="A91" s="11"/>
      <c r="B91" s="11">
        <v>84</v>
      </c>
      <c r="C91" s="71" t="s">
        <v>197</v>
      </c>
      <c r="D91" s="76" t="s">
        <v>258</v>
      </c>
      <c r="E91" s="73" t="s">
        <v>259</v>
      </c>
      <c r="F91" s="76" t="s">
        <v>45</v>
      </c>
      <c r="G91" s="73">
        <v>19.71</v>
      </c>
      <c r="H91" s="68">
        <f t="shared" si="4"/>
        <v>676.8414</v>
      </c>
      <c r="I91" s="75" t="s">
        <v>260</v>
      </c>
      <c r="J91" s="11">
        <f t="shared" si="5"/>
        <v>19.71</v>
      </c>
      <c r="K91" s="11"/>
    </row>
    <row r="92" s="2" customFormat="1" ht="54" spans="1:11">
      <c r="A92" s="11"/>
      <c r="B92" s="11">
        <v>85</v>
      </c>
      <c r="C92" s="71" t="s">
        <v>197</v>
      </c>
      <c r="D92" s="76" t="s">
        <v>261</v>
      </c>
      <c r="E92" s="73" t="s">
        <v>262</v>
      </c>
      <c r="F92" s="76" t="s">
        <v>45</v>
      </c>
      <c r="G92" s="73">
        <v>13.6</v>
      </c>
      <c r="H92" s="68">
        <f t="shared" si="4"/>
        <v>683.3728</v>
      </c>
      <c r="I92" s="75" t="s">
        <v>263</v>
      </c>
      <c r="J92" s="11">
        <f t="shared" si="5"/>
        <v>13.6</v>
      </c>
      <c r="K92" s="11"/>
    </row>
    <row r="93" s="2" customFormat="1" ht="54" spans="1:11">
      <c r="A93" s="11"/>
      <c r="B93" s="11">
        <v>86</v>
      </c>
      <c r="C93" s="71" t="s">
        <v>197</v>
      </c>
      <c r="D93" s="76" t="s">
        <v>264</v>
      </c>
      <c r="E93" s="73" t="s">
        <v>265</v>
      </c>
      <c r="F93" s="76" t="s">
        <v>45</v>
      </c>
      <c r="G93" s="73">
        <v>28.38</v>
      </c>
      <c r="H93" s="68">
        <f t="shared" si="4"/>
        <v>1477.91688</v>
      </c>
      <c r="I93" s="75" t="s">
        <v>266</v>
      </c>
      <c r="J93" s="11">
        <f t="shared" si="5"/>
        <v>28.38</v>
      </c>
      <c r="K93" s="11"/>
    </row>
    <row r="94" s="2" customFormat="1" ht="54" spans="1:11">
      <c r="A94" s="11"/>
      <c r="B94" s="11">
        <v>87</v>
      </c>
      <c r="C94" s="71" t="s">
        <v>197</v>
      </c>
      <c r="D94" s="76" t="s">
        <v>267</v>
      </c>
      <c r="E94" s="73" t="s">
        <v>268</v>
      </c>
      <c r="F94" s="76" t="s">
        <v>45</v>
      </c>
      <c r="G94" s="73">
        <v>18.63</v>
      </c>
      <c r="H94" s="68">
        <f t="shared" si="4"/>
        <v>6918.19461</v>
      </c>
      <c r="I94" s="75" t="s">
        <v>269</v>
      </c>
      <c r="J94" s="11">
        <f t="shared" si="5"/>
        <v>18.63</v>
      </c>
      <c r="K94" s="11"/>
    </row>
    <row r="95" s="2" customFormat="1" ht="54" spans="1:11">
      <c r="A95" s="11"/>
      <c r="B95" s="11">
        <v>88</v>
      </c>
      <c r="C95" s="71" t="s">
        <v>197</v>
      </c>
      <c r="D95" s="76" t="s">
        <v>270</v>
      </c>
      <c r="E95" s="73" t="s">
        <v>271</v>
      </c>
      <c r="F95" s="76" t="s">
        <v>45</v>
      </c>
      <c r="G95" s="73">
        <v>26.05</v>
      </c>
      <c r="H95" s="68">
        <f t="shared" si="4"/>
        <v>2215.0836</v>
      </c>
      <c r="I95" s="75" t="s">
        <v>272</v>
      </c>
      <c r="J95" s="11">
        <f t="shared" si="5"/>
        <v>26.05</v>
      </c>
      <c r="K95" s="11"/>
    </row>
    <row r="96" s="2" customFormat="1" ht="54" spans="1:11">
      <c r="A96" s="11"/>
      <c r="B96" s="11">
        <v>89</v>
      </c>
      <c r="C96" s="71" t="s">
        <v>197</v>
      </c>
      <c r="D96" s="76" t="s">
        <v>273</v>
      </c>
      <c r="E96" s="73" t="s">
        <v>274</v>
      </c>
      <c r="F96" s="76" t="s">
        <v>45</v>
      </c>
      <c r="G96" s="73">
        <v>88.65</v>
      </c>
      <c r="H96" s="68">
        <f t="shared" si="4"/>
        <v>238920.0831</v>
      </c>
      <c r="I96" s="75" t="s">
        <v>275</v>
      </c>
      <c r="J96" s="11">
        <f t="shared" si="5"/>
        <v>88.65</v>
      </c>
      <c r="K96" s="11"/>
    </row>
    <row r="97" s="2" customFormat="1" ht="54" spans="1:11">
      <c r="A97" s="11"/>
      <c r="B97" s="11">
        <v>90</v>
      </c>
      <c r="C97" s="71" t="s">
        <v>197</v>
      </c>
      <c r="D97" s="76" t="s">
        <v>276</v>
      </c>
      <c r="E97" s="73" t="s">
        <v>277</v>
      </c>
      <c r="F97" s="76" t="s">
        <v>45</v>
      </c>
      <c r="G97" s="73">
        <v>89.74</v>
      </c>
      <c r="H97" s="68">
        <f t="shared" si="4"/>
        <v>51766.60874</v>
      </c>
      <c r="I97" s="75" t="s">
        <v>278</v>
      </c>
      <c r="J97" s="11">
        <f t="shared" si="5"/>
        <v>89.74</v>
      </c>
      <c r="K97" s="11"/>
    </row>
    <row r="98" s="2" customFormat="1" ht="54" spans="1:11">
      <c r="A98" s="11"/>
      <c r="B98" s="11">
        <v>91</v>
      </c>
      <c r="C98" s="71" t="s">
        <v>197</v>
      </c>
      <c r="D98" s="76" t="s">
        <v>279</v>
      </c>
      <c r="E98" s="73" t="s">
        <v>280</v>
      </c>
      <c r="F98" s="76" t="s">
        <v>45</v>
      </c>
      <c r="G98" s="73">
        <v>111.92</v>
      </c>
      <c r="H98" s="68">
        <f t="shared" si="4"/>
        <v>27121.46168</v>
      </c>
      <c r="I98" s="75" t="s">
        <v>281</v>
      </c>
      <c r="J98" s="11">
        <f t="shared" si="5"/>
        <v>111.92</v>
      </c>
      <c r="K98" s="11"/>
    </row>
    <row r="99" s="2" customFormat="1" ht="54" spans="1:11">
      <c r="A99" s="11"/>
      <c r="B99" s="11">
        <v>92</v>
      </c>
      <c r="C99" s="71" t="s">
        <v>197</v>
      </c>
      <c r="D99" s="76" t="s">
        <v>282</v>
      </c>
      <c r="E99" s="73" t="s">
        <v>283</v>
      </c>
      <c r="F99" s="76" t="s">
        <v>45</v>
      </c>
      <c r="G99" s="73">
        <v>153.07</v>
      </c>
      <c r="H99" s="68">
        <f t="shared" si="4"/>
        <v>52939.87178</v>
      </c>
      <c r="I99" s="75" t="s">
        <v>284</v>
      </c>
      <c r="J99" s="11">
        <f t="shared" si="5"/>
        <v>153.07</v>
      </c>
      <c r="K99" s="11"/>
    </row>
    <row r="100" s="2" customFormat="1" ht="57" customHeight="1" spans="1:11">
      <c r="A100" s="11"/>
      <c r="B100" s="11">
        <v>92</v>
      </c>
      <c r="C100" s="71" t="s">
        <v>197</v>
      </c>
      <c r="D100" s="76" t="s">
        <v>200</v>
      </c>
      <c r="E100" s="73">
        <v>656.4293</v>
      </c>
      <c r="F100" s="76" t="s">
        <v>45</v>
      </c>
      <c r="G100" s="76">
        <v>212.36</v>
      </c>
      <c r="H100" s="68">
        <f t="shared" si="4"/>
        <v>139399.326148</v>
      </c>
      <c r="I100" s="75" t="s">
        <v>285</v>
      </c>
      <c r="J100" s="11">
        <f t="shared" si="5"/>
        <v>212.36</v>
      </c>
      <c r="K100" s="11"/>
    </row>
    <row r="101" s="2" customFormat="1" ht="40.5" spans="1:11">
      <c r="A101" s="11"/>
      <c r="B101" s="11">
        <v>93</v>
      </c>
      <c r="C101" s="71" t="s">
        <v>286</v>
      </c>
      <c r="D101" s="76" t="s">
        <v>287</v>
      </c>
      <c r="E101" s="73" t="s">
        <v>288</v>
      </c>
      <c r="F101" s="76" t="s">
        <v>45</v>
      </c>
      <c r="G101" s="73">
        <v>6.24</v>
      </c>
      <c r="H101" s="68">
        <f t="shared" si="4"/>
        <v>5736.0264</v>
      </c>
      <c r="I101" s="75" t="s">
        <v>289</v>
      </c>
      <c r="J101" s="11">
        <f t="shared" si="5"/>
        <v>6.24</v>
      </c>
      <c r="K101" s="11"/>
    </row>
    <row r="102" s="2" customFormat="1" ht="40.5" spans="1:11">
      <c r="A102" s="11"/>
      <c r="B102" s="11">
        <v>94</v>
      </c>
      <c r="C102" s="71" t="s">
        <v>286</v>
      </c>
      <c r="D102" s="76" t="s">
        <v>290</v>
      </c>
      <c r="E102" s="73" t="s">
        <v>291</v>
      </c>
      <c r="F102" s="76" t="s">
        <v>45</v>
      </c>
      <c r="G102" s="73">
        <v>9.89</v>
      </c>
      <c r="H102" s="68">
        <f t="shared" si="4"/>
        <v>390.59566</v>
      </c>
      <c r="I102" s="75" t="s">
        <v>292</v>
      </c>
      <c r="J102" s="11">
        <f t="shared" si="5"/>
        <v>9.89</v>
      </c>
      <c r="K102" s="11"/>
    </row>
    <row r="103" s="2" customFormat="1" ht="40.5" spans="1:11">
      <c r="A103" s="11"/>
      <c r="B103" s="11">
        <v>95</v>
      </c>
      <c r="C103" s="71" t="s">
        <v>286</v>
      </c>
      <c r="D103" s="76" t="s">
        <v>293</v>
      </c>
      <c r="E103" s="73" t="s">
        <v>294</v>
      </c>
      <c r="F103" s="76" t="s">
        <v>45</v>
      </c>
      <c r="G103" s="73">
        <v>15.4</v>
      </c>
      <c r="H103" s="68">
        <f t="shared" si="4"/>
        <v>10496.3782</v>
      </c>
      <c r="I103" s="75" t="s">
        <v>295</v>
      </c>
      <c r="J103" s="11">
        <f t="shared" si="5"/>
        <v>15.4</v>
      </c>
      <c r="K103" s="11"/>
    </row>
    <row r="104" s="2" customFormat="1" ht="81" spans="1:11">
      <c r="A104" s="11"/>
      <c r="B104" s="11">
        <v>96</v>
      </c>
      <c r="C104" s="71" t="s">
        <v>286</v>
      </c>
      <c r="D104" s="76" t="s">
        <v>296</v>
      </c>
      <c r="E104" s="73" t="s">
        <v>297</v>
      </c>
      <c r="F104" s="76" t="s">
        <v>45</v>
      </c>
      <c r="G104" s="73">
        <v>29.2</v>
      </c>
      <c r="H104" s="68">
        <f t="shared" si="4"/>
        <v>22029.6188</v>
      </c>
      <c r="I104" s="75" t="s">
        <v>298</v>
      </c>
      <c r="J104" s="11">
        <f t="shared" si="5"/>
        <v>29.2</v>
      </c>
      <c r="K104" s="11"/>
    </row>
    <row r="105" s="2" customFormat="1" ht="40.5" spans="1:11">
      <c r="A105" s="11"/>
      <c r="B105" s="11">
        <v>97</v>
      </c>
      <c r="C105" s="71" t="s">
        <v>286</v>
      </c>
      <c r="D105" s="76" t="s">
        <v>299</v>
      </c>
      <c r="E105" s="73" t="s">
        <v>300</v>
      </c>
      <c r="F105" s="76" t="s">
        <v>45</v>
      </c>
      <c r="G105" s="73">
        <v>5.86</v>
      </c>
      <c r="H105" s="68">
        <f t="shared" si="4"/>
        <v>5614.9348</v>
      </c>
      <c r="I105" s="75" t="s">
        <v>301</v>
      </c>
      <c r="J105" s="11">
        <f t="shared" si="5"/>
        <v>5.86</v>
      </c>
      <c r="K105" s="11"/>
    </row>
    <row r="106" s="2" customFormat="1" ht="54" customHeight="1" spans="1:11">
      <c r="A106" s="11"/>
      <c r="B106" s="11">
        <v>98</v>
      </c>
      <c r="C106" s="64" t="s">
        <v>302</v>
      </c>
      <c r="D106" s="65" t="s">
        <v>114</v>
      </c>
      <c r="E106" s="74" t="s">
        <v>303</v>
      </c>
      <c r="F106" s="65" t="s">
        <v>143</v>
      </c>
      <c r="G106" s="67">
        <v>36.71</v>
      </c>
      <c r="H106" s="68">
        <f t="shared" si="4"/>
        <v>220.26</v>
      </c>
      <c r="I106" s="75" t="s">
        <v>304</v>
      </c>
      <c r="J106" s="11">
        <f t="shared" ref="J106:J137" si="6">G106</f>
        <v>36.71</v>
      </c>
      <c r="K106" s="11"/>
    </row>
    <row r="107" s="2" customFormat="1" ht="27" spans="1:11">
      <c r="A107" s="11"/>
      <c r="B107" s="11">
        <v>99</v>
      </c>
      <c r="C107" s="64" t="s">
        <v>305</v>
      </c>
      <c r="D107" s="65" t="s">
        <v>114</v>
      </c>
      <c r="E107" s="74" t="s">
        <v>184</v>
      </c>
      <c r="F107" s="65" t="s">
        <v>76</v>
      </c>
      <c r="G107" s="67">
        <v>150</v>
      </c>
      <c r="H107" s="68">
        <f t="shared" si="4"/>
        <v>300</v>
      </c>
      <c r="I107" s="75" t="s">
        <v>182</v>
      </c>
      <c r="J107" s="11">
        <f t="shared" si="6"/>
        <v>150</v>
      </c>
      <c r="K107" s="11"/>
    </row>
    <row r="108" s="2" customFormat="1" ht="27" spans="1:11">
      <c r="A108" s="11"/>
      <c r="B108" s="11">
        <v>100</v>
      </c>
      <c r="C108" s="64" t="s">
        <v>306</v>
      </c>
      <c r="D108" s="65"/>
      <c r="E108" s="73">
        <v>12</v>
      </c>
      <c r="F108" s="65" t="s">
        <v>76</v>
      </c>
      <c r="G108" s="67">
        <v>2338</v>
      </c>
      <c r="H108" s="68">
        <f t="shared" si="4"/>
        <v>28056</v>
      </c>
      <c r="I108" s="75" t="s">
        <v>182</v>
      </c>
      <c r="J108" s="11">
        <f t="shared" si="6"/>
        <v>2338</v>
      </c>
      <c r="K108" s="11"/>
    </row>
    <row r="109" s="2" customFormat="1" ht="27" spans="1:11">
      <c r="A109" s="11"/>
      <c r="B109" s="11">
        <v>101</v>
      </c>
      <c r="C109" s="64" t="s">
        <v>307</v>
      </c>
      <c r="D109" s="65" t="s">
        <v>308</v>
      </c>
      <c r="E109" s="73">
        <v>32</v>
      </c>
      <c r="F109" s="65" t="s">
        <v>76</v>
      </c>
      <c r="G109" s="67">
        <v>2025</v>
      </c>
      <c r="H109" s="68">
        <f t="shared" si="4"/>
        <v>64800</v>
      </c>
      <c r="I109" s="75" t="s">
        <v>182</v>
      </c>
      <c r="J109" s="11">
        <f t="shared" si="6"/>
        <v>2025</v>
      </c>
      <c r="K109" s="11"/>
    </row>
    <row r="110" s="2" customFormat="1" ht="27" spans="1:11">
      <c r="A110" s="11"/>
      <c r="B110" s="11">
        <v>102</v>
      </c>
      <c r="C110" s="64" t="s">
        <v>309</v>
      </c>
      <c r="D110" s="65" t="s">
        <v>310</v>
      </c>
      <c r="E110" s="73" t="s">
        <v>311</v>
      </c>
      <c r="F110" s="65" t="s">
        <v>191</v>
      </c>
      <c r="G110" s="67">
        <v>800</v>
      </c>
      <c r="H110" s="68">
        <f t="shared" si="4"/>
        <v>19200</v>
      </c>
      <c r="I110" s="75" t="s">
        <v>182</v>
      </c>
      <c r="J110" s="11">
        <f t="shared" si="6"/>
        <v>800</v>
      </c>
      <c r="K110" s="11"/>
    </row>
    <row r="111" s="2" customFormat="1" ht="27" spans="1:11">
      <c r="A111" s="11"/>
      <c r="B111" s="11">
        <v>103</v>
      </c>
      <c r="C111" s="64" t="s">
        <v>312</v>
      </c>
      <c r="D111" s="65" t="s">
        <v>313</v>
      </c>
      <c r="E111" s="74">
        <v>4</v>
      </c>
      <c r="F111" s="65" t="s">
        <v>191</v>
      </c>
      <c r="G111" s="67">
        <v>2215.63</v>
      </c>
      <c r="H111" s="68">
        <f t="shared" si="4"/>
        <v>8862.52</v>
      </c>
      <c r="I111" s="75" t="s">
        <v>182</v>
      </c>
      <c r="J111" s="11">
        <f t="shared" si="6"/>
        <v>2215.63</v>
      </c>
      <c r="K111" s="11"/>
    </row>
    <row r="112" s="2" customFormat="1" ht="27" spans="1:11">
      <c r="A112" s="11"/>
      <c r="B112" s="11">
        <v>104</v>
      </c>
      <c r="C112" s="64" t="s">
        <v>312</v>
      </c>
      <c r="D112" s="65" t="s">
        <v>314</v>
      </c>
      <c r="E112" s="74" t="s">
        <v>149</v>
      </c>
      <c r="F112" s="65" t="s">
        <v>191</v>
      </c>
      <c r="G112" s="67">
        <v>3348</v>
      </c>
      <c r="H112" s="68">
        <f t="shared" si="4"/>
        <v>3348</v>
      </c>
      <c r="I112" s="75" t="s">
        <v>182</v>
      </c>
      <c r="J112" s="11">
        <f t="shared" si="6"/>
        <v>3348</v>
      </c>
      <c r="K112" s="11"/>
    </row>
    <row r="113" s="2" customFormat="1" ht="27" spans="1:11">
      <c r="A113" s="11"/>
      <c r="B113" s="11">
        <v>105</v>
      </c>
      <c r="C113" s="64" t="s">
        <v>312</v>
      </c>
      <c r="D113" s="65" t="s">
        <v>315</v>
      </c>
      <c r="E113" s="74">
        <v>2</v>
      </c>
      <c r="F113" s="65" t="s">
        <v>191</v>
      </c>
      <c r="G113" s="67">
        <v>3524.46</v>
      </c>
      <c r="H113" s="68">
        <f t="shared" si="4"/>
        <v>7048.92</v>
      </c>
      <c r="I113" s="75" t="s">
        <v>182</v>
      </c>
      <c r="J113" s="11">
        <f t="shared" si="6"/>
        <v>3524.46</v>
      </c>
      <c r="K113" s="11"/>
    </row>
    <row r="114" s="2" customFormat="1" ht="27" spans="1:11">
      <c r="A114" s="11"/>
      <c r="B114" s="11">
        <v>106</v>
      </c>
      <c r="C114" s="64" t="s">
        <v>316</v>
      </c>
      <c r="D114" s="65" t="s">
        <v>114</v>
      </c>
      <c r="E114" s="73" t="s">
        <v>317</v>
      </c>
      <c r="F114" s="65" t="s">
        <v>76</v>
      </c>
      <c r="G114" s="67">
        <v>150</v>
      </c>
      <c r="H114" s="68">
        <f t="shared" si="4"/>
        <v>2100</v>
      </c>
      <c r="I114" s="75" t="s">
        <v>182</v>
      </c>
      <c r="J114" s="11">
        <f t="shared" si="6"/>
        <v>150</v>
      </c>
      <c r="K114" s="11"/>
    </row>
    <row r="115" s="2" customFormat="1" ht="27" spans="1:11">
      <c r="A115" s="11"/>
      <c r="B115" s="11">
        <v>107</v>
      </c>
      <c r="C115" s="64" t="s">
        <v>318</v>
      </c>
      <c r="D115" s="65" t="s">
        <v>114</v>
      </c>
      <c r="E115" s="74" t="s">
        <v>317</v>
      </c>
      <c r="F115" s="65" t="s">
        <v>76</v>
      </c>
      <c r="G115" s="67">
        <v>765</v>
      </c>
      <c r="H115" s="68">
        <f t="shared" si="4"/>
        <v>10710</v>
      </c>
      <c r="I115" s="75" t="s">
        <v>182</v>
      </c>
      <c r="J115" s="11">
        <f t="shared" si="6"/>
        <v>765</v>
      </c>
      <c r="K115" s="11"/>
    </row>
    <row r="116" s="2" customFormat="1" ht="27" spans="1:11">
      <c r="A116" s="11"/>
      <c r="B116" s="11">
        <v>108</v>
      </c>
      <c r="C116" s="64" t="s">
        <v>319</v>
      </c>
      <c r="D116" s="65" t="s">
        <v>114</v>
      </c>
      <c r="E116" s="74" t="s">
        <v>184</v>
      </c>
      <c r="F116" s="65" t="s">
        <v>320</v>
      </c>
      <c r="G116" s="67">
        <v>200</v>
      </c>
      <c r="H116" s="68">
        <f t="shared" ref="H116:H179" si="7">E116*G116</f>
        <v>400</v>
      </c>
      <c r="I116" s="75" t="s">
        <v>182</v>
      </c>
      <c r="J116" s="11">
        <f t="shared" si="6"/>
        <v>200</v>
      </c>
      <c r="K116" s="11"/>
    </row>
    <row r="117" s="2" customFormat="1" ht="27" spans="1:11">
      <c r="A117" s="11"/>
      <c r="B117" s="11">
        <v>109</v>
      </c>
      <c r="C117" s="64" t="s">
        <v>321</v>
      </c>
      <c r="D117" s="65" t="s">
        <v>322</v>
      </c>
      <c r="E117" s="73" t="s">
        <v>184</v>
      </c>
      <c r="F117" s="65" t="s">
        <v>320</v>
      </c>
      <c r="G117" s="67">
        <v>150</v>
      </c>
      <c r="H117" s="68">
        <f t="shared" si="7"/>
        <v>300</v>
      </c>
      <c r="I117" s="75" t="s">
        <v>323</v>
      </c>
      <c r="J117" s="11">
        <f t="shared" si="6"/>
        <v>150</v>
      </c>
      <c r="K117" s="11"/>
    </row>
    <row r="118" s="2" customFormat="1" ht="27" spans="1:11">
      <c r="A118" s="11"/>
      <c r="B118" s="11">
        <v>110</v>
      </c>
      <c r="C118" s="77" t="s">
        <v>324</v>
      </c>
      <c r="D118" s="72" t="s">
        <v>325</v>
      </c>
      <c r="E118" s="73" t="s">
        <v>326</v>
      </c>
      <c r="F118" s="72" t="s">
        <v>76</v>
      </c>
      <c r="G118" s="67">
        <v>2006</v>
      </c>
      <c r="H118" s="68">
        <f t="shared" si="7"/>
        <v>8024</v>
      </c>
      <c r="I118" s="75" t="s">
        <v>182</v>
      </c>
      <c r="J118" s="11">
        <f t="shared" si="6"/>
        <v>2006</v>
      </c>
      <c r="K118" s="11"/>
    </row>
    <row r="119" s="2" customFormat="1" ht="27" spans="1:11">
      <c r="A119" s="11"/>
      <c r="B119" s="11">
        <v>111</v>
      </c>
      <c r="C119" s="77" t="s">
        <v>327</v>
      </c>
      <c r="D119" s="72" t="s">
        <v>114</v>
      </c>
      <c r="E119" s="73" t="s">
        <v>184</v>
      </c>
      <c r="F119" s="72" t="s">
        <v>76</v>
      </c>
      <c r="G119" s="67">
        <v>29750</v>
      </c>
      <c r="H119" s="68">
        <f t="shared" si="7"/>
        <v>59500</v>
      </c>
      <c r="I119" s="75" t="s">
        <v>182</v>
      </c>
      <c r="J119" s="11">
        <f t="shared" si="6"/>
        <v>29750</v>
      </c>
      <c r="K119" s="11"/>
    </row>
    <row r="120" s="2" customFormat="1" ht="27" spans="1:11">
      <c r="A120" s="11"/>
      <c r="B120" s="11">
        <v>112</v>
      </c>
      <c r="C120" s="77" t="s">
        <v>328</v>
      </c>
      <c r="D120" s="72" t="s">
        <v>114</v>
      </c>
      <c r="E120" s="73" t="s">
        <v>184</v>
      </c>
      <c r="F120" s="72" t="s">
        <v>76</v>
      </c>
      <c r="G120" s="67">
        <v>1700</v>
      </c>
      <c r="H120" s="68">
        <f t="shared" si="7"/>
        <v>3400</v>
      </c>
      <c r="I120" s="75" t="s">
        <v>182</v>
      </c>
      <c r="J120" s="11">
        <f t="shared" si="6"/>
        <v>1700</v>
      </c>
      <c r="K120" s="11"/>
    </row>
    <row r="121" s="2" customFormat="1" ht="27" spans="1:11">
      <c r="A121" s="11"/>
      <c r="B121" s="11">
        <v>113</v>
      </c>
      <c r="C121" s="71" t="s">
        <v>329</v>
      </c>
      <c r="D121" s="72" t="s">
        <v>114</v>
      </c>
      <c r="E121" s="73" t="s">
        <v>184</v>
      </c>
      <c r="F121" s="72" t="s">
        <v>76</v>
      </c>
      <c r="G121" s="67">
        <v>25500</v>
      </c>
      <c r="H121" s="68">
        <f t="shared" si="7"/>
        <v>51000</v>
      </c>
      <c r="I121" s="75" t="s">
        <v>182</v>
      </c>
      <c r="J121" s="11">
        <f t="shared" si="6"/>
        <v>25500</v>
      </c>
      <c r="K121" s="11"/>
    </row>
    <row r="122" s="2" customFormat="1" ht="27" spans="1:11">
      <c r="A122" s="11"/>
      <c r="B122" s="11">
        <v>114</v>
      </c>
      <c r="C122" s="64" t="s">
        <v>330</v>
      </c>
      <c r="D122" s="65" t="s">
        <v>114</v>
      </c>
      <c r="E122" s="73" t="s">
        <v>184</v>
      </c>
      <c r="F122" s="65" t="s">
        <v>143</v>
      </c>
      <c r="G122" s="67">
        <v>1020</v>
      </c>
      <c r="H122" s="68">
        <f t="shared" si="7"/>
        <v>2040</v>
      </c>
      <c r="I122" s="75" t="s">
        <v>182</v>
      </c>
      <c r="J122" s="11">
        <f t="shared" si="6"/>
        <v>1020</v>
      </c>
      <c r="K122" s="11"/>
    </row>
    <row r="123" s="2" customFormat="1" ht="27" spans="1:11">
      <c r="A123" s="11"/>
      <c r="B123" s="11">
        <v>115</v>
      </c>
      <c r="C123" s="77" t="s">
        <v>331</v>
      </c>
      <c r="D123" s="72" t="s">
        <v>114</v>
      </c>
      <c r="E123" s="73" t="s">
        <v>332</v>
      </c>
      <c r="F123" s="72" t="s">
        <v>76</v>
      </c>
      <c r="G123" s="67">
        <v>1700</v>
      </c>
      <c r="H123" s="68">
        <f t="shared" si="7"/>
        <v>27200</v>
      </c>
      <c r="I123" s="75" t="s">
        <v>182</v>
      </c>
      <c r="J123" s="11">
        <f t="shared" si="6"/>
        <v>1700</v>
      </c>
      <c r="K123" s="11"/>
    </row>
    <row r="124" s="2" customFormat="1" ht="27" spans="1:11">
      <c r="A124" s="11"/>
      <c r="B124" s="11">
        <v>116</v>
      </c>
      <c r="C124" s="77" t="s">
        <v>333</v>
      </c>
      <c r="D124" s="72" t="s">
        <v>114</v>
      </c>
      <c r="E124" s="73" t="s">
        <v>334</v>
      </c>
      <c r="F124" s="72" t="s">
        <v>76</v>
      </c>
      <c r="G124" s="67">
        <v>2550</v>
      </c>
      <c r="H124" s="68">
        <f t="shared" si="7"/>
        <v>45900</v>
      </c>
      <c r="I124" s="75" t="s">
        <v>335</v>
      </c>
      <c r="J124" s="11">
        <f t="shared" si="6"/>
        <v>2550</v>
      </c>
      <c r="K124" s="11"/>
    </row>
    <row r="125" s="2" customFormat="1" ht="27" spans="1:11">
      <c r="A125" s="11"/>
      <c r="B125" s="11">
        <v>117</v>
      </c>
      <c r="C125" s="71" t="s">
        <v>336</v>
      </c>
      <c r="D125" s="72" t="s">
        <v>114</v>
      </c>
      <c r="E125" s="73" t="s">
        <v>332</v>
      </c>
      <c r="F125" s="72" t="s">
        <v>76</v>
      </c>
      <c r="G125" s="67">
        <v>150</v>
      </c>
      <c r="H125" s="68">
        <f t="shared" si="7"/>
        <v>2400</v>
      </c>
      <c r="I125" s="75" t="s">
        <v>182</v>
      </c>
      <c r="J125" s="11">
        <f t="shared" si="6"/>
        <v>150</v>
      </c>
      <c r="K125" s="11"/>
    </row>
    <row r="126" s="2" customFormat="1" ht="27" spans="1:11">
      <c r="A126" s="11"/>
      <c r="B126" s="11">
        <v>118</v>
      </c>
      <c r="C126" s="77" t="s">
        <v>337</v>
      </c>
      <c r="D126" s="72" t="s">
        <v>114</v>
      </c>
      <c r="E126" s="73" t="s">
        <v>338</v>
      </c>
      <c r="F126" s="72" t="s">
        <v>76</v>
      </c>
      <c r="G126" s="67">
        <v>150</v>
      </c>
      <c r="H126" s="68">
        <f t="shared" si="7"/>
        <v>4800</v>
      </c>
      <c r="I126" s="75" t="s">
        <v>182</v>
      </c>
      <c r="J126" s="11">
        <f t="shared" si="6"/>
        <v>150</v>
      </c>
      <c r="K126" s="11"/>
    </row>
    <row r="127" s="2" customFormat="1" ht="27" spans="1:11">
      <c r="A127" s="11"/>
      <c r="B127" s="11">
        <v>119</v>
      </c>
      <c r="C127" s="71" t="s">
        <v>339</v>
      </c>
      <c r="D127" s="72" t="s">
        <v>340</v>
      </c>
      <c r="E127" s="73" t="s">
        <v>341</v>
      </c>
      <c r="F127" s="72" t="s">
        <v>143</v>
      </c>
      <c r="G127" s="67">
        <v>435</v>
      </c>
      <c r="H127" s="68">
        <f t="shared" si="7"/>
        <v>15660</v>
      </c>
      <c r="I127" s="75" t="s">
        <v>342</v>
      </c>
      <c r="J127" s="11">
        <f t="shared" si="6"/>
        <v>435</v>
      </c>
      <c r="K127" s="11"/>
    </row>
    <row r="128" s="2" customFormat="1" ht="27" spans="1:11">
      <c r="A128" s="11"/>
      <c r="B128" s="11">
        <v>120</v>
      </c>
      <c r="C128" s="71" t="s">
        <v>343</v>
      </c>
      <c r="D128" s="72" t="s">
        <v>114</v>
      </c>
      <c r="E128" s="73" t="s">
        <v>332</v>
      </c>
      <c r="F128" s="72" t="s">
        <v>76</v>
      </c>
      <c r="G128" s="67">
        <v>3400</v>
      </c>
      <c r="H128" s="68">
        <f t="shared" si="7"/>
        <v>54400</v>
      </c>
      <c r="I128" s="75" t="s">
        <v>182</v>
      </c>
      <c r="J128" s="11">
        <f t="shared" si="6"/>
        <v>3400</v>
      </c>
      <c r="K128" s="11"/>
    </row>
    <row r="129" s="2" customFormat="1" ht="27" spans="1:11">
      <c r="A129" s="11"/>
      <c r="B129" s="11">
        <v>121</v>
      </c>
      <c r="C129" s="71" t="s">
        <v>344</v>
      </c>
      <c r="D129" s="72" t="s">
        <v>114</v>
      </c>
      <c r="E129" s="73" t="s">
        <v>332</v>
      </c>
      <c r="F129" s="72" t="s">
        <v>76</v>
      </c>
      <c r="G129" s="67">
        <v>1700</v>
      </c>
      <c r="H129" s="68">
        <f t="shared" si="7"/>
        <v>27200</v>
      </c>
      <c r="I129" s="75" t="s">
        <v>182</v>
      </c>
      <c r="J129" s="11">
        <f t="shared" si="6"/>
        <v>1700</v>
      </c>
      <c r="K129" s="11"/>
    </row>
    <row r="130" s="2" customFormat="1" ht="27" spans="1:11">
      <c r="A130" s="11"/>
      <c r="B130" s="11">
        <v>122</v>
      </c>
      <c r="C130" s="77" t="s">
        <v>345</v>
      </c>
      <c r="D130" s="72" t="s">
        <v>114</v>
      </c>
      <c r="E130" s="73" t="s">
        <v>184</v>
      </c>
      <c r="F130" s="72" t="s">
        <v>76</v>
      </c>
      <c r="G130" s="67">
        <v>1700</v>
      </c>
      <c r="H130" s="68">
        <f t="shared" si="7"/>
        <v>3400</v>
      </c>
      <c r="I130" s="75" t="s">
        <v>182</v>
      </c>
      <c r="J130" s="11">
        <f t="shared" si="6"/>
        <v>1700</v>
      </c>
      <c r="K130" s="11"/>
    </row>
    <row r="131" s="2" customFormat="1" ht="27" spans="1:11">
      <c r="A131" s="11"/>
      <c r="B131" s="11">
        <v>123</v>
      </c>
      <c r="C131" s="77" t="s">
        <v>346</v>
      </c>
      <c r="D131" s="72" t="s">
        <v>114</v>
      </c>
      <c r="E131" s="73" t="s">
        <v>184</v>
      </c>
      <c r="F131" s="72" t="s">
        <v>76</v>
      </c>
      <c r="G131" s="67">
        <v>2380</v>
      </c>
      <c r="H131" s="68">
        <f t="shared" si="7"/>
        <v>4760</v>
      </c>
      <c r="I131" s="75" t="s">
        <v>182</v>
      </c>
      <c r="J131" s="11">
        <f t="shared" si="6"/>
        <v>2380</v>
      </c>
      <c r="K131" s="11"/>
    </row>
    <row r="132" s="2" customFormat="1" ht="27" spans="1:11">
      <c r="A132" s="11"/>
      <c r="B132" s="11">
        <v>124</v>
      </c>
      <c r="C132" s="77" t="s">
        <v>347</v>
      </c>
      <c r="D132" s="72" t="s">
        <v>114</v>
      </c>
      <c r="E132" s="73" t="s">
        <v>184</v>
      </c>
      <c r="F132" s="72" t="s">
        <v>76</v>
      </c>
      <c r="G132" s="67">
        <v>1340</v>
      </c>
      <c r="H132" s="68">
        <f t="shared" si="7"/>
        <v>2680</v>
      </c>
      <c r="I132" s="75" t="s">
        <v>182</v>
      </c>
      <c r="J132" s="11">
        <f t="shared" si="6"/>
        <v>1340</v>
      </c>
      <c r="K132" s="11"/>
    </row>
    <row r="133" s="2" customFormat="1" ht="27" spans="1:11">
      <c r="A133" s="11"/>
      <c r="B133" s="11">
        <v>125</v>
      </c>
      <c r="C133" s="71" t="s">
        <v>348</v>
      </c>
      <c r="D133" s="72" t="s">
        <v>114</v>
      </c>
      <c r="E133" s="73" t="s">
        <v>338</v>
      </c>
      <c r="F133" s="72" t="s">
        <v>349</v>
      </c>
      <c r="G133" s="67">
        <v>850</v>
      </c>
      <c r="H133" s="68">
        <f t="shared" si="7"/>
        <v>27200</v>
      </c>
      <c r="I133" s="75" t="s">
        <v>182</v>
      </c>
      <c r="J133" s="11">
        <f t="shared" si="6"/>
        <v>850</v>
      </c>
      <c r="K133" s="11"/>
    </row>
    <row r="134" s="2" customFormat="1" ht="27" spans="1:11">
      <c r="A134" s="11"/>
      <c r="B134" s="11">
        <v>126</v>
      </c>
      <c r="C134" s="77" t="s">
        <v>350</v>
      </c>
      <c r="D134" s="72" t="s">
        <v>114</v>
      </c>
      <c r="E134" s="73" t="s">
        <v>184</v>
      </c>
      <c r="F134" s="72" t="s">
        <v>76</v>
      </c>
      <c r="G134" s="67">
        <v>1700</v>
      </c>
      <c r="H134" s="68">
        <f t="shared" si="7"/>
        <v>3400</v>
      </c>
      <c r="I134" s="75" t="s">
        <v>182</v>
      </c>
      <c r="J134" s="11">
        <f t="shared" si="6"/>
        <v>1700</v>
      </c>
      <c r="K134" s="11"/>
    </row>
    <row r="135" s="2" customFormat="1" ht="27" spans="1:11">
      <c r="A135" s="11"/>
      <c r="B135" s="11">
        <v>127</v>
      </c>
      <c r="C135" s="77" t="s">
        <v>351</v>
      </c>
      <c r="D135" s="72" t="s">
        <v>114</v>
      </c>
      <c r="E135" s="73" t="s">
        <v>338</v>
      </c>
      <c r="F135" s="72" t="s">
        <v>76</v>
      </c>
      <c r="G135" s="67">
        <v>1700</v>
      </c>
      <c r="H135" s="68">
        <f t="shared" si="7"/>
        <v>54400</v>
      </c>
      <c r="I135" s="75" t="s">
        <v>182</v>
      </c>
      <c r="J135" s="11">
        <f t="shared" si="6"/>
        <v>1700</v>
      </c>
      <c r="K135" s="11"/>
    </row>
    <row r="136" s="2" customFormat="1" ht="27" spans="1:11">
      <c r="A136" s="11"/>
      <c r="B136" s="11">
        <v>128</v>
      </c>
      <c r="C136" s="77" t="s">
        <v>352</v>
      </c>
      <c r="D136" s="72" t="s">
        <v>114</v>
      </c>
      <c r="E136" s="73" t="s">
        <v>184</v>
      </c>
      <c r="F136" s="72" t="s">
        <v>76</v>
      </c>
      <c r="G136" s="67">
        <v>1700</v>
      </c>
      <c r="H136" s="68">
        <f t="shared" si="7"/>
        <v>3400</v>
      </c>
      <c r="I136" s="75" t="s">
        <v>182</v>
      </c>
      <c r="J136" s="11">
        <f t="shared" si="6"/>
        <v>1700</v>
      </c>
      <c r="K136" s="11"/>
    </row>
    <row r="137" s="2" customFormat="1" ht="40.5" spans="1:11">
      <c r="A137" s="11"/>
      <c r="B137" s="11">
        <v>129</v>
      </c>
      <c r="C137" s="71" t="s">
        <v>353</v>
      </c>
      <c r="D137" s="72" t="s">
        <v>354</v>
      </c>
      <c r="E137" s="73" t="s">
        <v>184</v>
      </c>
      <c r="F137" s="72" t="s">
        <v>76</v>
      </c>
      <c r="G137" s="67">
        <v>14450</v>
      </c>
      <c r="H137" s="68">
        <f t="shared" si="7"/>
        <v>28900</v>
      </c>
      <c r="I137" s="75" t="s">
        <v>355</v>
      </c>
      <c r="J137" s="11">
        <f t="shared" si="6"/>
        <v>14450</v>
      </c>
      <c r="K137" s="11"/>
    </row>
    <row r="138" s="2" customFormat="1" ht="27" spans="1:11">
      <c r="A138" s="11"/>
      <c r="B138" s="11">
        <v>130</v>
      </c>
      <c r="C138" s="77" t="s">
        <v>356</v>
      </c>
      <c r="D138" s="72" t="s">
        <v>114</v>
      </c>
      <c r="E138" s="73" t="s">
        <v>332</v>
      </c>
      <c r="F138" s="72" t="s">
        <v>320</v>
      </c>
      <c r="G138" s="67">
        <v>680</v>
      </c>
      <c r="H138" s="68">
        <f t="shared" si="7"/>
        <v>10880</v>
      </c>
      <c r="I138" s="75" t="s">
        <v>182</v>
      </c>
      <c r="J138" s="11">
        <f t="shared" ref="J138:J169" si="8">G138</f>
        <v>680</v>
      </c>
      <c r="K138" s="11"/>
    </row>
    <row r="139" s="2" customFormat="1" ht="27" spans="1:11">
      <c r="A139" s="11"/>
      <c r="B139" s="11">
        <v>131</v>
      </c>
      <c r="C139" s="77" t="s">
        <v>357</v>
      </c>
      <c r="D139" s="72" t="s">
        <v>358</v>
      </c>
      <c r="E139" s="73" t="s">
        <v>184</v>
      </c>
      <c r="F139" s="72" t="s">
        <v>320</v>
      </c>
      <c r="G139" s="67">
        <v>3725</v>
      </c>
      <c r="H139" s="68">
        <f t="shared" si="7"/>
        <v>7450</v>
      </c>
      <c r="I139" s="75" t="s">
        <v>359</v>
      </c>
      <c r="J139" s="11">
        <f t="shared" si="8"/>
        <v>3725</v>
      </c>
      <c r="K139" s="11"/>
    </row>
    <row r="140" s="2" customFormat="1" ht="27" spans="1:11">
      <c r="A140" s="11"/>
      <c r="B140" s="11">
        <v>132</v>
      </c>
      <c r="C140" s="64" t="s">
        <v>360</v>
      </c>
      <c r="D140" s="65" t="s">
        <v>361</v>
      </c>
      <c r="E140" s="74" t="s">
        <v>184</v>
      </c>
      <c r="F140" s="65" t="s">
        <v>143</v>
      </c>
      <c r="G140" s="67">
        <v>34</v>
      </c>
      <c r="H140" s="68">
        <f t="shared" si="7"/>
        <v>68</v>
      </c>
      <c r="I140" s="75" t="s">
        <v>182</v>
      </c>
      <c r="J140" s="11">
        <f t="shared" si="8"/>
        <v>34</v>
      </c>
      <c r="K140" s="11"/>
    </row>
    <row r="141" s="2" customFormat="1" ht="27" spans="1:11">
      <c r="A141" s="11"/>
      <c r="B141" s="11">
        <v>133</v>
      </c>
      <c r="C141" s="71" t="s">
        <v>362</v>
      </c>
      <c r="D141" s="72" t="s">
        <v>114</v>
      </c>
      <c r="E141" s="73" t="s">
        <v>184</v>
      </c>
      <c r="F141" s="72" t="s">
        <v>320</v>
      </c>
      <c r="G141" s="67">
        <v>27200</v>
      </c>
      <c r="H141" s="68">
        <f t="shared" si="7"/>
        <v>54400</v>
      </c>
      <c r="I141" s="75" t="s">
        <v>182</v>
      </c>
      <c r="J141" s="11">
        <f t="shared" si="8"/>
        <v>27200</v>
      </c>
      <c r="K141" s="11"/>
    </row>
    <row r="142" s="2" customFormat="1" ht="27" spans="1:11">
      <c r="A142" s="11"/>
      <c r="B142" s="11">
        <v>134</v>
      </c>
      <c r="C142" s="64" t="s">
        <v>363</v>
      </c>
      <c r="D142" s="65" t="s">
        <v>364</v>
      </c>
      <c r="E142" s="74" t="s">
        <v>365</v>
      </c>
      <c r="F142" s="65" t="s">
        <v>366</v>
      </c>
      <c r="G142" s="67">
        <v>500</v>
      </c>
      <c r="H142" s="68">
        <f t="shared" si="7"/>
        <v>1500</v>
      </c>
      <c r="I142" s="75" t="s">
        <v>342</v>
      </c>
      <c r="J142" s="11">
        <f t="shared" si="8"/>
        <v>500</v>
      </c>
      <c r="K142" s="11"/>
    </row>
    <row r="143" s="2" customFormat="1" ht="27" spans="1:12">
      <c r="A143" s="11"/>
      <c r="B143" s="11">
        <v>135</v>
      </c>
      <c r="C143" s="64" t="s">
        <v>367</v>
      </c>
      <c r="D143" s="65" t="s">
        <v>368</v>
      </c>
      <c r="E143" s="74" t="s">
        <v>181</v>
      </c>
      <c r="F143" s="65" t="s">
        <v>366</v>
      </c>
      <c r="G143" s="67">
        <v>400</v>
      </c>
      <c r="H143" s="68">
        <f t="shared" si="7"/>
        <v>3200</v>
      </c>
      <c r="I143" s="75" t="s">
        <v>342</v>
      </c>
      <c r="J143" s="11">
        <f t="shared" si="8"/>
        <v>400</v>
      </c>
      <c r="K143" s="11"/>
      <c r="L143" s="11"/>
    </row>
    <row r="144" s="2" customFormat="1" ht="27" spans="1:12">
      <c r="A144" s="11"/>
      <c r="B144" s="11">
        <v>136</v>
      </c>
      <c r="C144" s="64" t="s">
        <v>369</v>
      </c>
      <c r="D144" s="65" t="s">
        <v>114</v>
      </c>
      <c r="E144" s="74" t="s">
        <v>338</v>
      </c>
      <c r="F144" s="65" t="s">
        <v>76</v>
      </c>
      <c r="G144" s="67">
        <v>6500</v>
      </c>
      <c r="H144" s="68">
        <f t="shared" si="7"/>
        <v>208000</v>
      </c>
      <c r="I144" s="75" t="s">
        <v>342</v>
      </c>
      <c r="J144" s="11">
        <f t="shared" si="8"/>
        <v>6500</v>
      </c>
      <c r="K144" s="11"/>
      <c r="L144" s="11"/>
    </row>
    <row r="145" s="2" customFormat="1" ht="27" spans="1:12">
      <c r="A145" s="11"/>
      <c r="B145" s="11">
        <v>137</v>
      </c>
      <c r="C145" s="64" t="s">
        <v>370</v>
      </c>
      <c r="D145" s="65" t="s">
        <v>114</v>
      </c>
      <c r="E145" s="74" t="s">
        <v>184</v>
      </c>
      <c r="F145" s="65" t="s">
        <v>320</v>
      </c>
      <c r="G145" s="67">
        <v>2000</v>
      </c>
      <c r="H145" s="68">
        <f t="shared" si="7"/>
        <v>4000</v>
      </c>
      <c r="I145" s="75" t="s">
        <v>342</v>
      </c>
      <c r="J145" s="11">
        <f t="shared" si="8"/>
        <v>2000</v>
      </c>
      <c r="K145" s="11"/>
      <c r="L145" s="11"/>
    </row>
    <row r="146" s="2" customFormat="1" ht="27" spans="1:12">
      <c r="A146" s="11"/>
      <c r="B146" s="11">
        <v>138</v>
      </c>
      <c r="C146" s="64" t="s">
        <v>371</v>
      </c>
      <c r="D146" s="65" t="s">
        <v>114</v>
      </c>
      <c r="E146" s="74" t="s">
        <v>317</v>
      </c>
      <c r="F146" s="65" t="s">
        <v>320</v>
      </c>
      <c r="G146" s="67">
        <v>300</v>
      </c>
      <c r="H146" s="68">
        <f t="shared" si="7"/>
        <v>4200</v>
      </c>
      <c r="I146" s="75" t="s">
        <v>342</v>
      </c>
      <c r="J146" s="11">
        <f t="shared" si="8"/>
        <v>300</v>
      </c>
      <c r="K146" s="11"/>
      <c r="L146" s="11"/>
    </row>
    <row r="147" s="2" customFormat="1" ht="27" spans="1:11">
      <c r="A147" s="11"/>
      <c r="B147" s="11">
        <v>139</v>
      </c>
      <c r="C147" s="64" t="s">
        <v>372</v>
      </c>
      <c r="D147" s="65" t="s">
        <v>373</v>
      </c>
      <c r="E147" s="74" t="s">
        <v>374</v>
      </c>
      <c r="F147" s="65" t="s">
        <v>76</v>
      </c>
      <c r="G147" s="67">
        <v>400</v>
      </c>
      <c r="H147" s="68">
        <f t="shared" si="7"/>
        <v>4400</v>
      </c>
      <c r="I147" s="75" t="s">
        <v>342</v>
      </c>
      <c r="J147" s="11">
        <f t="shared" si="8"/>
        <v>400</v>
      </c>
      <c r="K147" s="11"/>
    </row>
    <row r="148" s="2" customFormat="1" ht="27" spans="1:11">
      <c r="A148" s="11"/>
      <c r="B148" s="11">
        <v>140</v>
      </c>
      <c r="C148" s="64" t="s">
        <v>375</v>
      </c>
      <c r="D148" s="65" t="s">
        <v>376</v>
      </c>
      <c r="E148" s="74" t="s">
        <v>181</v>
      </c>
      <c r="F148" s="65" t="s">
        <v>76</v>
      </c>
      <c r="G148" s="67">
        <v>187</v>
      </c>
      <c r="H148" s="68">
        <f t="shared" si="7"/>
        <v>1496</v>
      </c>
      <c r="I148" s="75" t="s">
        <v>342</v>
      </c>
      <c r="J148" s="11">
        <f t="shared" si="8"/>
        <v>187</v>
      </c>
      <c r="K148" s="11"/>
    </row>
    <row r="149" s="2" customFormat="1" ht="27" spans="1:11">
      <c r="A149" s="11"/>
      <c r="B149" s="11">
        <v>141</v>
      </c>
      <c r="C149" s="64" t="s">
        <v>377</v>
      </c>
      <c r="D149" s="65" t="s">
        <v>378</v>
      </c>
      <c r="E149" s="74" t="s">
        <v>365</v>
      </c>
      <c r="F149" s="65" t="s">
        <v>143</v>
      </c>
      <c r="G149" s="67">
        <v>16880</v>
      </c>
      <c r="H149" s="68">
        <f t="shared" si="7"/>
        <v>50640</v>
      </c>
      <c r="I149" s="75" t="s">
        <v>342</v>
      </c>
      <c r="J149" s="11">
        <f t="shared" si="8"/>
        <v>16880</v>
      </c>
      <c r="K149" s="11"/>
    </row>
    <row r="150" s="2" customFormat="1" ht="27" spans="1:11">
      <c r="A150" s="11"/>
      <c r="B150" s="11">
        <v>142</v>
      </c>
      <c r="C150" s="77" t="s">
        <v>379</v>
      </c>
      <c r="D150" s="72" t="s">
        <v>380</v>
      </c>
      <c r="E150" s="73" t="s">
        <v>365</v>
      </c>
      <c r="F150" s="72" t="s">
        <v>143</v>
      </c>
      <c r="G150" s="67">
        <v>5800</v>
      </c>
      <c r="H150" s="68">
        <f t="shared" si="7"/>
        <v>17400</v>
      </c>
      <c r="I150" s="75" t="s">
        <v>342</v>
      </c>
      <c r="J150" s="11">
        <f t="shared" si="8"/>
        <v>5800</v>
      </c>
      <c r="K150" s="11"/>
    </row>
    <row r="151" s="2" customFormat="1" ht="27" spans="1:11">
      <c r="A151" s="11"/>
      <c r="B151" s="11">
        <v>143</v>
      </c>
      <c r="C151" s="77" t="s">
        <v>381</v>
      </c>
      <c r="D151" s="72" t="s">
        <v>114</v>
      </c>
      <c r="E151" s="73" t="s">
        <v>382</v>
      </c>
      <c r="F151" s="72" t="s">
        <v>320</v>
      </c>
      <c r="G151" s="67">
        <v>185</v>
      </c>
      <c r="H151" s="68">
        <f t="shared" si="7"/>
        <v>4070</v>
      </c>
      <c r="I151" s="75" t="s">
        <v>342</v>
      </c>
      <c r="J151" s="11">
        <f t="shared" si="8"/>
        <v>185</v>
      </c>
      <c r="K151" s="11"/>
    </row>
    <row r="152" s="2" customFormat="1" ht="27" spans="1:11">
      <c r="A152" s="11"/>
      <c r="B152" s="11">
        <v>144</v>
      </c>
      <c r="C152" s="77" t="s">
        <v>383</v>
      </c>
      <c r="D152" s="72" t="s">
        <v>384</v>
      </c>
      <c r="E152" s="73" t="s">
        <v>332</v>
      </c>
      <c r="F152" s="72" t="s">
        <v>76</v>
      </c>
      <c r="G152" s="67">
        <v>25760</v>
      </c>
      <c r="H152" s="68">
        <f t="shared" si="7"/>
        <v>412160</v>
      </c>
      <c r="I152" s="75" t="s">
        <v>342</v>
      </c>
      <c r="J152" s="11">
        <f t="shared" si="8"/>
        <v>25760</v>
      </c>
      <c r="K152" s="11"/>
    </row>
    <row r="153" s="2" customFormat="1" ht="27" spans="1:11">
      <c r="A153" s="11"/>
      <c r="B153" s="11">
        <v>145</v>
      </c>
      <c r="C153" s="77" t="s">
        <v>385</v>
      </c>
      <c r="D153" s="72" t="s">
        <v>386</v>
      </c>
      <c r="E153" s="73" t="s">
        <v>332</v>
      </c>
      <c r="F153" s="72" t="s">
        <v>76</v>
      </c>
      <c r="G153" s="67">
        <v>1700</v>
      </c>
      <c r="H153" s="68">
        <f t="shared" si="7"/>
        <v>27200</v>
      </c>
      <c r="I153" s="75" t="s">
        <v>342</v>
      </c>
      <c r="J153" s="11">
        <f t="shared" si="8"/>
        <v>1700</v>
      </c>
      <c r="K153" s="11"/>
    </row>
    <row r="154" s="2" customFormat="1" ht="27" spans="1:11">
      <c r="A154" s="11"/>
      <c r="B154" s="11">
        <v>146</v>
      </c>
      <c r="C154" s="77" t="s">
        <v>387</v>
      </c>
      <c r="D154" s="72" t="s">
        <v>388</v>
      </c>
      <c r="E154" s="73" t="s">
        <v>181</v>
      </c>
      <c r="F154" s="72" t="s">
        <v>320</v>
      </c>
      <c r="G154" s="67">
        <v>3200</v>
      </c>
      <c r="H154" s="68">
        <f t="shared" si="7"/>
        <v>25600</v>
      </c>
      <c r="I154" s="75" t="s">
        <v>342</v>
      </c>
      <c r="J154" s="11">
        <f t="shared" si="8"/>
        <v>3200</v>
      </c>
      <c r="K154" s="11"/>
    </row>
    <row r="155" s="2" customFormat="1" ht="27" spans="1:11">
      <c r="A155" s="11"/>
      <c r="B155" s="11">
        <v>147</v>
      </c>
      <c r="C155" s="77" t="s">
        <v>389</v>
      </c>
      <c r="D155" s="72" t="s">
        <v>390</v>
      </c>
      <c r="E155" s="73" t="s">
        <v>184</v>
      </c>
      <c r="F155" s="72" t="s">
        <v>320</v>
      </c>
      <c r="G155" s="67">
        <v>8500</v>
      </c>
      <c r="H155" s="68">
        <f t="shared" si="7"/>
        <v>17000</v>
      </c>
      <c r="I155" s="75" t="s">
        <v>342</v>
      </c>
      <c r="J155" s="11">
        <f t="shared" si="8"/>
        <v>8500</v>
      </c>
      <c r="K155" s="11"/>
    </row>
    <row r="156" s="2" customFormat="1" ht="27" spans="1:11">
      <c r="A156" s="11"/>
      <c r="B156" s="11">
        <v>148</v>
      </c>
      <c r="C156" s="77" t="s">
        <v>391</v>
      </c>
      <c r="D156" s="72" t="s">
        <v>114</v>
      </c>
      <c r="E156" s="73" t="s">
        <v>184</v>
      </c>
      <c r="F156" s="72" t="s">
        <v>320</v>
      </c>
      <c r="G156" s="67">
        <v>3300</v>
      </c>
      <c r="H156" s="68">
        <f t="shared" si="7"/>
        <v>6600</v>
      </c>
      <c r="I156" s="75" t="s">
        <v>342</v>
      </c>
      <c r="J156" s="11">
        <f t="shared" si="8"/>
        <v>3300</v>
      </c>
      <c r="K156" s="11"/>
    </row>
    <row r="157" s="2" customFormat="1" ht="37.5" spans="1:11">
      <c r="A157" s="11"/>
      <c r="B157" s="11">
        <v>149</v>
      </c>
      <c r="C157" s="77" t="s">
        <v>392</v>
      </c>
      <c r="D157" s="72" t="s">
        <v>393</v>
      </c>
      <c r="E157" s="73" t="s">
        <v>317</v>
      </c>
      <c r="F157" s="72" t="s">
        <v>320</v>
      </c>
      <c r="G157" s="67">
        <v>1500</v>
      </c>
      <c r="H157" s="68">
        <f t="shared" si="7"/>
        <v>21000</v>
      </c>
      <c r="I157" s="75" t="s">
        <v>342</v>
      </c>
      <c r="J157" s="11">
        <f t="shared" si="8"/>
        <v>1500</v>
      </c>
      <c r="K157" s="11"/>
    </row>
    <row r="158" s="2" customFormat="1" ht="27" spans="1:11">
      <c r="A158" s="11"/>
      <c r="B158" s="11">
        <v>150</v>
      </c>
      <c r="C158" s="77" t="s">
        <v>394</v>
      </c>
      <c r="D158" s="72" t="s">
        <v>395</v>
      </c>
      <c r="E158" s="73" t="s">
        <v>365</v>
      </c>
      <c r="F158" s="72" t="s">
        <v>320</v>
      </c>
      <c r="G158" s="67">
        <v>2250</v>
      </c>
      <c r="H158" s="68">
        <f t="shared" si="7"/>
        <v>6750</v>
      </c>
      <c r="I158" s="75" t="s">
        <v>342</v>
      </c>
      <c r="J158" s="11">
        <f t="shared" si="8"/>
        <v>2250</v>
      </c>
      <c r="K158" s="11"/>
    </row>
    <row r="159" s="2" customFormat="1" ht="27" spans="1:11">
      <c r="A159" s="11"/>
      <c r="B159" s="11">
        <v>151</v>
      </c>
      <c r="C159" s="77" t="s">
        <v>394</v>
      </c>
      <c r="D159" s="72" t="s">
        <v>396</v>
      </c>
      <c r="E159" s="73" t="s">
        <v>365</v>
      </c>
      <c r="F159" s="72" t="s">
        <v>320</v>
      </c>
      <c r="G159" s="67">
        <v>2250</v>
      </c>
      <c r="H159" s="68">
        <f t="shared" si="7"/>
        <v>6750</v>
      </c>
      <c r="I159" s="75" t="s">
        <v>342</v>
      </c>
      <c r="J159" s="11">
        <f t="shared" si="8"/>
        <v>2250</v>
      </c>
      <c r="K159" s="11"/>
    </row>
    <row r="160" s="2" customFormat="1" ht="27" spans="1:11">
      <c r="A160" s="11"/>
      <c r="B160" s="11">
        <v>152</v>
      </c>
      <c r="C160" s="64" t="s">
        <v>397</v>
      </c>
      <c r="D160" s="65" t="s">
        <v>114</v>
      </c>
      <c r="E160" s="74" t="s">
        <v>184</v>
      </c>
      <c r="F160" s="65" t="s">
        <v>320</v>
      </c>
      <c r="G160" s="67">
        <v>2380</v>
      </c>
      <c r="H160" s="68">
        <f t="shared" si="7"/>
        <v>4760</v>
      </c>
      <c r="I160" s="75" t="s">
        <v>342</v>
      </c>
      <c r="J160" s="11">
        <f t="shared" si="8"/>
        <v>2380</v>
      </c>
      <c r="K160" s="11"/>
    </row>
    <row r="161" s="2" customFormat="1" ht="27" spans="1:11">
      <c r="A161" s="11"/>
      <c r="B161" s="11">
        <v>153</v>
      </c>
      <c r="C161" s="77" t="s">
        <v>398</v>
      </c>
      <c r="D161" s="72" t="s">
        <v>114</v>
      </c>
      <c r="E161" s="73" t="s">
        <v>365</v>
      </c>
      <c r="F161" s="72" t="s">
        <v>320</v>
      </c>
      <c r="G161" s="67">
        <v>300</v>
      </c>
      <c r="H161" s="68">
        <f t="shared" si="7"/>
        <v>900</v>
      </c>
      <c r="I161" s="75" t="s">
        <v>342</v>
      </c>
      <c r="J161" s="11">
        <f t="shared" si="8"/>
        <v>300</v>
      </c>
      <c r="K161" s="11"/>
    </row>
    <row r="162" s="2" customFormat="1" ht="27" spans="1:11">
      <c r="A162" s="11"/>
      <c r="B162" s="11">
        <v>154</v>
      </c>
      <c r="C162" s="77" t="s">
        <v>399</v>
      </c>
      <c r="D162" s="72" t="s">
        <v>114</v>
      </c>
      <c r="E162" s="73" t="s">
        <v>365</v>
      </c>
      <c r="F162" s="72" t="s">
        <v>320</v>
      </c>
      <c r="G162" s="67">
        <v>165</v>
      </c>
      <c r="H162" s="68">
        <f t="shared" si="7"/>
        <v>495</v>
      </c>
      <c r="I162" s="75" t="s">
        <v>342</v>
      </c>
      <c r="J162" s="11">
        <f t="shared" si="8"/>
        <v>165</v>
      </c>
      <c r="K162" s="11"/>
    </row>
    <row r="163" s="2" customFormat="1" ht="27" spans="1:11">
      <c r="A163" s="11"/>
      <c r="B163" s="11">
        <v>155</v>
      </c>
      <c r="C163" s="77" t="s">
        <v>400</v>
      </c>
      <c r="D163" s="72" t="s">
        <v>114</v>
      </c>
      <c r="E163" s="73" t="s">
        <v>181</v>
      </c>
      <c r="F163" s="72" t="s">
        <v>320</v>
      </c>
      <c r="G163" s="67">
        <v>1000</v>
      </c>
      <c r="H163" s="68">
        <f t="shared" si="7"/>
        <v>8000</v>
      </c>
      <c r="I163" s="75" t="s">
        <v>342</v>
      </c>
      <c r="J163" s="11">
        <f t="shared" si="8"/>
        <v>1000</v>
      </c>
      <c r="K163" s="11"/>
    </row>
    <row r="164" s="2" customFormat="1" ht="27" spans="1:11">
      <c r="A164" s="11"/>
      <c r="B164" s="11">
        <v>156</v>
      </c>
      <c r="C164" s="77" t="s">
        <v>401</v>
      </c>
      <c r="D164" s="72" t="s">
        <v>114</v>
      </c>
      <c r="E164" s="73" t="s">
        <v>184</v>
      </c>
      <c r="F164" s="72" t="s">
        <v>76</v>
      </c>
      <c r="G164" s="67">
        <v>2006</v>
      </c>
      <c r="H164" s="68">
        <f t="shared" si="7"/>
        <v>4012</v>
      </c>
      <c r="I164" s="75" t="s">
        <v>342</v>
      </c>
      <c r="J164" s="11">
        <f t="shared" si="8"/>
        <v>2006</v>
      </c>
      <c r="K164" s="11"/>
    </row>
    <row r="165" s="2" customFormat="1" ht="78.75" spans="1:12">
      <c r="A165" s="11"/>
      <c r="B165" s="11">
        <v>157</v>
      </c>
      <c r="C165" s="64" t="s">
        <v>402</v>
      </c>
      <c r="D165" s="65" t="s">
        <v>114</v>
      </c>
      <c r="E165" s="74" t="s">
        <v>303</v>
      </c>
      <c r="F165" s="65" t="s">
        <v>403</v>
      </c>
      <c r="G165" s="67">
        <v>510</v>
      </c>
      <c r="H165" s="68">
        <f t="shared" si="7"/>
        <v>3060</v>
      </c>
      <c r="I165" s="75" t="s">
        <v>342</v>
      </c>
      <c r="J165" s="11">
        <f t="shared" si="8"/>
        <v>510</v>
      </c>
      <c r="K165" s="11"/>
      <c r="L165" s="11" t="s">
        <v>404</v>
      </c>
    </row>
    <row r="166" s="2" customFormat="1" ht="67.5" spans="1:12">
      <c r="A166" s="11"/>
      <c r="B166" s="11">
        <v>158</v>
      </c>
      <c r="C166" s="64" t="s">
        <v>405</v>
      </c>
      <c r="D166" s="65" t="s">
        <v>406</v>
      </c>
      <c r="E166" s="73" t="s">
        <v>303</v>
      </c>
      <c r="F166" s="65" t="s">
        <v>143</v>
      </c>
      <c r="G166" s="67">
        <v>446.29</v>
      </c>
      <c r="H166" s="68">
        <f t="shared" si="7"/>
        <v>2677.74</v>
      </c>
      <c r="I166" s="75" t="s">
        <v>342</v>
      </c>
      <c r="J166" s="11">
        <f t="shared" si="8"/>
        <v>446.29</v>
      </c>
      <c r="K166" s="11"/>
      <c r="L166" s="11" t="s">
        <v>407</v>
      </c>
    </row>
    <row r="167" s="2" customFormat="1" ht="78.75" spans="1:12">
      <c r="A167" s="11"/>
      <c r="B167" s="11">
        <v>159</v>
      </c>
      <c r="C167" s="64" t="s">
        <v>408</v>
      </c>
      <c r="D167" s="65" t="s">
        <v>409</v>
      </c>
      <c r="E167" s="74" t="s">
        <v>365</v>
      </c>
      <c r="F167" s="65" t="s">
        <v>143</v>
      </c>
      <c r="G167" s="67">
        <v>480</v>
      </c>
      <c r="H167" s="68">
        <f t="shared" si="7"/>
        <v>1440</v>
      </c>
      <c r="I167" s="75" t="s">
        <v>342</v>
      </c>
      <c r="J167" s="11">
        <f t="shared" si="8"/>
        <v>480</v>
      </c>
      <c r="K167" s="11"/>
      <c r="L167" s="11" t="s">
        <v>410</v>
      </c>
    </row>
    <row r="168" s="2" customFormat="1" ht="78.75" spans="1:12">
      <c r="A168" s="11"/>
      <c r="B168" s="11">
        <v>160</v>
      </c>
      <c r="C168" s="64" t="s">
        <v>408</v>
      </c>
      <c r="D168" s="65" t="s">
        <v>411</v>
      </c>
      <c r="E168" s="74" t="s">
        <v>365</v>
      </c>
      <c r="F168" s="65" t="s">
        <v>143</v>
      </c>
      <c r="G168" s="67">
        <v>510</v>
      </c>
      <c r="H168" s="68">
        <f t="shared" si="7"/>
        <v>1530</v>
      </c>
      <c r="I168" s="75" t="s">
        <v>342</v>
      </c>
      <c r="J168" s="11">
        <f t="shared" si="8"/>
        <v>510</v>
      </c>
      <c r="K168" s="11"/>
      <c r="L168" s="11" t="s">
        <v>412</v>
      </c>
    </row>
    <row r="169" s="2" customFormat="1" ht="78.75" spans="1:12">
      <c r="A169" s="11"/>
      <c r="B169" s="11">
        <v>161</v>
      </c>
      <c r="C169" s="64" t="s">
        <v>413</v>
      </c>
      <c r="D169" s="65"/>
      <c r="E169" s="74" t="s">
        <v>303</v>
      </c>
      <c r="F169" s="65" t="s">
        <v>403</v>
      </c>
      <c r="G169" s="67">
        <v>150</v>
      </c>
      <c r="H169" s="68">
        <f t="shared" si="7"/>
        <v>900</v>
      </c>
      <c r="I169" s="75" t="s">
        <v>342</v>
      </c>
      <c r="J169" s="11">
        <f t="shared" si="8"/>
        <v>150</v>
      </c>
      <c r="K169" s="11"/>
      <c r="L169" s="11" t="s">
        <v>414</v>
      </c>
    </row>
    <row r="170" s="2" customFormat="1" ht="78.75" spans="1:12">
      <c r="A170" s="11"/>
      <c r="B170" s="11">
        <v>162</v>
      </c>
      <c r="C170" s="64" t="s">
        <v>415</v>
      </c>
      <c r="D170" s="65" t="s">
        <v>416</v>
      </c>
      <c r="E170" s="74" t="s">
        <v>365</v>
      </c>
      <c r="F170" s="65" t="s">
        <v>76</v>
      </c>
      <c r="G170" s="67">
        <v>30</v>
      </c>
      <c r="H170" s="68">
        <f t="shared" si="7"/>
        <v>90</v>
      </c>
      <c r="I170" s="75" t="s">
        <v>342</v>
      </c>
      <c r="J170" s="11">
        <f t="shared" ref="J170:J209" si="9">G170</f>
        <v>30</v>
      </c>
      <c r="K170" s="11"/>
      <c r="L170" s="11" t="s">
        <v>417</v>
      </c>
    </row>
    <row r="171" s="2" customFormat="1" ht="78.75" spans="1:12">
      <c r="A171" s="11"/>
      <c r="B171" s="11">
        <v>163</v>
      </c>
      <c r="C171" s="64" t="s">
        <v>418</v>
      </c>
      <c r="D171" s="65" t="s">
        <v>114</v>
      </c>
      <c r="E171" s="74" t="s">
        <v>184</v>
      </c>
      <c r="F171" s="65" t="s">
        <v>403</v>
      </c>
      <c r="G171" s="67">
        <v>64</v>
      </c>
      <c r="H171" s="68">
        <f t="shared" si="7"/>
        <v>128</v>
      </c>
      <c r="I171" s="75" t="s">
        <v>342</v>
      </c>
      <c r="J171" s="11">
        <f t="shared" si="9"/>
        <v>64</v>
      </c>
      <c r="K171" s="11"/>
      <c r="L171" s="11" t="s">
        <v>419</v>
      </c>
    </row>
    <row r="172" s="2" customFormat="1" ht="78.75" spans="1:12">
      <c r="A172" s="11"/>
      <c r="B172" s="11">
        <v>164</v>
      </c>
      <c r="C172" s="64" t="s">
        <v>420</v>
      </c>
      <c r="D172" s="65" t="s">
        <v>114</v>
      </c>
      <c r="E172" s="74" t="s">
        <v>303</v>
      </c>
      <c r="F172" s="65" t="s">
        <v>403</v>
      </c>
      <c r="G172" s="67">
        <v>87.12</v>
      </c>
      <c r="H172" s="68">
        <f t="shared" si="7"/>
        <v>522.72</v>
      </c>
      <c r="I172" s="75" t="s">
        <v>342</v>
      </c>
      <c r="J172" s="11">
        <f t="shared" si="9"/>
        <v>87.12</v>
      </c>
      <c r="K172" s="11"/>
      <c r="L172" s="11" t="s">
        <v>421</v>
      </c>
    </row>
    <row r="173" s="2" customFormat="1" ht="78.75" spans="1:12">
      <c r="A173" s="11"/>
      <c r="B173" s="11">
        <v>165</v>
      </c>
      <c r="C173" s="64" t="s">
        <v>422</v>
      </c>
      <c r="D173" s="65" t="s">
        <v>114</v>
      </c>
      <c r="E173" s="74" t="s">
        <v>423</v>
      </c>
      <c r="F173" s="65" t="s">
        <v>76</v>
      </c>
      <c r="G173" s="67">
        <v>93</v>
      </c>
      <c r="H173" s="68">
        <f t="shared" si="7"/>
        <v>1033.23</v>
      </c>
      <c r="I173" s="75" t="s">
        <v>342</v>
      </c>
      <c r="J173" s="11">
        <f t="shared" si="9"/>
        <v>93</v>
      </c>
      <c r="K173" s="11"/>
      <c r="L173" s="11" t="s">
        <v>424</v>
      </c>
    </row>
    <row r="174" s="2" customFormat="1" ht="78.75" spans="1:12">
      <c r="A174" s="11"/>
      <c r="B174" s="11">
        <v>166</v>
      </c>
      <c r="C174" s="64" t="s">
        <v>425</v>
      </c>
      <c r="D174" s="65" t="s">
        <v>426</v>
      </c>
      <c r="E174" s="73" t="s">
        <v>427</v>
      </c>
      <c r="F174" s="65" t="s">
        <v>76</v>
      </c>
      <c r="G174" s="67">
        <v>25</v>
      </c>
      <c r="H174" s="68">
        <f t="shared" si="7"/>
        <v>357</v>
      </c>
      <c r="I174" s="75" t="s">
        <v>342</v>
      </c>
      <c r="J174" s="11">
        <f t="shared" si="9"/>
        <v>25</v>
      </c>
      <c r="K174" s="11"/>
      <c r="L174" s="11" t="s">
        <v>428</v>
      </c>
    </row>
    <row r="175" s="2" customFormat="1" ht="78.75" spans="1:12">
      <c r="A175" s="11"/>
      <c r="B175" s="11">
        <v>167</v>
      </c>
      <c r="C175" s="64" t="s">
        <v>429</v>
      </c>
      <c r="D175" s="65" t="s">
        <v>114</v>
      </c>
      <c r="E175" s="74" t="s">
        <v>430</v>
      </c>
      <c r="F175" s="65" t="s">
        <v>76</v>
      </c>
      <c r="G175" s="67">
        <v>155</v>
      </c>
      <c r="H175" s="68">
        <f t="shared" si="7"/>
        <v>1739.1</v>
      </c>
      <c r="I175" s="75" t="s">
        <v>342</v>
      </c>
      <c r="J175" s="11">
        <f t="shared" si="9"/>
        <v>155</v>
      </c>
      <c r="K175" s="11"/>
      <c r="L175" s="11" t="s">
        <v>431</v>
      </c>
    </row>
    <row r="176" s="2" customFormat="1" ht="78.75" spans="1:12">
      <c r="A176" s="11"/>
      <c r="B176" s="11">
        <v>168</v>
      </c>
      <c r="C176" s="64" t="s">
        <v>432</v>
      </c>
      <c r="D176" s="65" t="s">
        <v>114</v>
      </c>
      <c r="E176" s="74" t="s">
        <v>303</v>
      </c>
      <c r="F176" s="65" t="s">
        <v>320</v>
      </c>
      <c r="G176" s="67">
        <v>1095</v>
      </c>
      <c r="H176" s="68">
        <f t="shared" si="7"/>
        <v>6570</v>
      </c>
      <c r="I176" s="75" t="s">
        <v>342</v>
      </c>
      <c r="J176" s="11">
        <f t="shared" si="9"/>
        <v>1095</v>
      </c>
      <c r="K176" s="11"/>
      <c r="L176" s="11" t="s">
        <v>433</v>
      </c>
    </row>
    <row r="177" s="2" customFormat="1" ht="78.75" spans="1:12">
      <c r="A177" s="11"/>
      <c r="B177" s="11">
        <v>169</v>
      </c>
      <c r="C177" s="64" t="s">
        <v>434</v>
      </c>
      <c r="D177" s="65" t="s">
        <v>435</v>
      </c>
      <c r="E177" s="74" t="s">
        <v>436</v>
      </c>
      <c r="F177" s="65" t="s">
        <v>76</v>
      </c>
      <c r="G177" s="67">
        <v>700</v>
      </c>
      <c r="H177" s="68">
        <f t="shared" si="7"/>
        <v>136500</v>
      </c>
      <c r="I177" s="75" t="s">
        <v>342</v>
      </c>
      <c r="J177" s="11">
        <f t="shared" si="9"/>
        <v>700</v>
      </c>
      <c r="K177" s="11"/>
      <c r="L177" s="11" t="s">
        <v>437</v>
      </c>
    </row>
    <row r="178" s="2" customFormat="1" ht="78.75" spans="1:12">
      <c r="A178" s="11"/>
      <c r="B178" s="11">
        <v>170</v>
      </c>
      <c r="C178" s="64" t="s">
        <v>434</v>
      </c>
      <c r="D178" s="65" t="s">
        <v>438</v>
      </c>
      <c r="E178" s="74" t="s">
        <v>303</v>
      </c>
      <c r="F178" s="65" t="s">
        <v>76</v>
      </c>
      <c r="G178" s="67">
        <v>800</v>
      </c>
      <c r="H178" s="68">
        <f t="shared" si="7"/>
        <v>4800</v>
      </c>
      <c r="I178" s="75" t="s">
        <v>342</v>
      </c>
      <c r="J178" s="11">
        <f t="shared" si="9"/>
        <v>800</v>
      </c>
      <c r="K178" s="11"/>
      <c r="L178" s="11" t="s">
        <v>439</v>
      </c>
    </row>
    <row r="179" s="2" customFormat="1" ht="78.75" spans="1:12">
      <c r="A179" s="11"/>
      <c r="B179" s="11">
        <v>171</v>
      </c>
      <c r="C179" s="71" t="s">
        <v>440</v>
      </c>
      <c r="D179" s="72" t="s">
        <v>114</v>
      </c>
      <c r="E179" s="73" t="s">
        <v>142</v>
      </c>
      <c r="F179" s="72" t="s">
        <v>441</v>
      </c>
      <c r="G179" s="67">
        <v>489</v>
      </c>
      <c r="H179" s="68">
        <f t="shared" si="7"/>
        <v>5868</v>
      </c>
      <c r="I179" s="75" t="s">
        <v>342</v>
      </c>
      <c r="J179" s="11">
        <f t="shared" si="9"/>
        <v>489</v>
      </c>
      <c r="K179" s="11"/>
      <c r="L179" s="11" t="s">
        <v>442</v>
      </c>
    </row>
    <row r="180" s="2" customFormat="1" ht="78.75" spans="1:12">
      <c r="A180" s="11"/>
      <c r="B180" s="11">
        <v>172</v>
      </c>
      <c r="C180" s="71" t="s">
        <v>443</v>
      </c>
      <c r="D180" s="72" t="s">
        <v>444</v>
      </c>
      <c r="E180" s="73" t="s">
        <v>445</v>
      </c>
      <c r="F180" s="72" t="s">
        <v>441</v>
      </c>
      <c r="G180" s="67">
        <v>1360</v>
      </c>
      <c r="H180" s="68">
        <f t="shared" ref="H180:H209" si="10">E180*G180</f>
        <v>23120</v>
      </c>
      <c r="I180" s="75" t="s">
        <v>342</v>
      </c>
      <c r="J180" s="11">
        <f t="shared" si="9"/>
        <v>1360</v>
      </c>
      <c r="K180" s="11"/>
      <c r="L180" s="11" t="s">
        <v>446</v>
      </c>
    </row>
    <row r="181" s="2" customFormat="1" ht="78.75" spans="1:12">
      <c r="A181" s="11"/>
      <c r="B181" s="11">
        <v>173</v>
      </c>
      <c r="C181" s="71" t="s">
        <v>447</v>
      </c>
      <c r="D181" s="72" t="s">
        <v>448</v>
      </c>
      <c r="E181" s="73" t="s">
        <v>445</v>
      </c>
      <c r="F181" s="72" t="s">
        <v>441</v>
      </c>
      <c r="G181" s="67">
        <v>1441</v>
      </c>
      <c r="H181" s="68">
        <f t="shared" si="10"/>
        <v>24497</v>
      </c>
      <c r="I181" s="75" t="s">
        <v>342</v>
      </c>
      <c r="J181" s="11">
        <f t="shared" si="9"/>
        <v>1441</v>
      </c>
      <c r="K181" s="11"/>
      <c r="L181" s="11" t="s">
        <v>449</v>
      </c>
    </row>
    <row r="182" s="2" customFormat="1" ht="78.75" spans="1:12">
      <c r="A182" s="11"/>
      <c r="B182" s="11">
        <v>174</v>
      </c>
      <c r="C182" s="71" t="s">
        <v>450</v>
      </c>
      <c r="D182" s="72" t="s">
        <v>451</v>
      </c>
      <c r="E182" s="73" t="s">
        <v>142</v>
      </c>
      <c r="F182" s="72" t="s">
        <v>441</v>
      </c>
      <c r="G182" s="67">
        <v>1480</v>
      </c>
      <c r="H182" s="68">
        <f t="shared" si="10"/>
        <v>17760</v>
      </c>
      <c r="I182" s="75" t="s">
        <v>342</v>
      </c>
      <c r="J182" s="11">
        <f t="shared" si="9"/>
        <v>1480</v>
      </c>
      <c r="K182" s="11"/>
      <c r="L182" s="11" t="s">
        <v>452</v>
      </c>
    </row>
    <row r="183" s="2" customFormat="1" ht="121.5" spans="1:12">
      <c r="A183" s="11"/>
      <c r="B183" s="11">
        <v>175</v>
      </c>
      <c r="C183" s="64" t="s">
        <v>453</v>
      </c>
      <c r="D183" s="65"/>
      <c r="E183" s="73" t="s">
        <v>365</v>
      </c>
      <c r="F183" s="65" t="s">
        <v>320</v>
      </c>
      <c r="G183" s="67">
        <v>5800</v>
      </c>
      <c r="H183" s="68">
        <f t="shared" si="10"/>
        <v>17400</v>
      </c>
      <c r="I183" s="75" t="s">
        <v>454</v>
      </c>
      <c r="J183" s="11">
        <f t="shared" si="9"/>
        <v>5800</v>
      </c>
      <c r="K183" s="11"/>
      <c r="L183" s="11" t="s">
        <v>455</v>
      </c>
    </row>
    <row r="184" s="2" customFormat="1" ht="121.5" spans="1:11">
      <c r="A184" s="11"/>
      <c r="B184" s="11">
        <v>176</v>
      </c>
      <c r="C184" s="71" t="s">
        <v>456</v>
      </c>
      <c r="D184" s="76" t="s">
        <v>457</v>
      </c>
      <c r="E184" s="73" t="s">
        <v>458</v>
      </c>
      <c r="F184" s="76" t="s">
        <v>76</v>
      </c>
      <c r="G184" s="73">
        <v>93</v>
      </c>
      <c r="H184" s="68">
        <f t="shared" si="10"/>
        <v>1784.67</v>
      </c>
      <c r="I184" s="75" t="s">
        <v>459</v>
      </c>
      <c r="J184" s="11">
        <f t="shared" si="9"/>
        <v>93</v>
      </c>
      <c r="K184" s="79"/>
    </row>
    <row r="185" s="2" customFormat="1" ht="121.5" spans="1:11">
      <c r="A185" s="11"/>
      <c r="B185" s="11">
        <v>177</v>
      </c>
      <c r="C185" s="71" t="s">
        <v>460</v>
      </c>
      <c r="D185" s="76" t="s">
        <v>461</v>
      </c>
      <c r="E185" s="73" t="s">
        <v>462</v>
      </c>
      <c r="F185" s="76" t="s">
        <v>76</v>
      </c>
      <c r="G185" s="73">
        <v>91</v>
      </c>
      <c r="H185" s="68">
        <f t="shared" si="10"/>
        <v>3768.31</v>
      </c>
      <c r="I185" s="75" t="s">
        <v>463</v>
      </c>
      <c r="J185" s="11">
        <f t="shared" si="9"/>
        <v>91</v>
      </c>
      <c r="K185" s="79"/>
    </row>
    <row r="186" s="2" customFormat="1" ht="121.5" spans="1:11">
      <c r="A186" s="11"/>
      <c r="B186" s="11">
        <v>178</v>
      </c>
      <c r="C186" s="71" t="s">
        <v>464</v>
      </c>
      <c r="D186" s="76" t="s">
        <v>465</v>
      </c>
      <c r="E186" s="73" t="s">
        <v>466</v>
      </c>
      <c r="F186" s="76" t="s">
        <v>76</v>
      </c>
      <c r="G186" s="73">
        <v>72</v>
      </c>
      <c r="H186" s="68">
        <f t="shared" si="10"/>
        <v>363.6</v>
      </c>
      <c r="I186" s="75" t="s">
        <v>467</v>
      </c>
      <c r="J186" s="11">
        <f t="shared" si="9"/>
        <v>72</v>
      </c>
      <c r="K186" s="79"/>
    </row>
    <row r="187" s="2" customFormat="1" ht="121.5" spans="1:11">
      <c r="A187" s="11"/>
      <c r="B187" s="11">
        <v>179</v>
      </c>
      <c r="C187" s="71" t="s">
        <v>464</v>
      </c>
      <c r="D187" s="76" t="s">
        <v>468</v>
      </c>
      <c r="E187" s="73">
        <v>6.06</v>
      </c>
      <c r="F187" s="76" t="s">
        <v>76</v>
      </c>
      <c r="G187" s="73">
        <v>72</v>
      </c>
      <c r="H187" s="68">
        <f t="shared" si="10"/>
        <v>436.32</v>
      </c>
      <c r="I187" s="75" t="s">
        <v>469</v>
      </c>
      <c r="J187" s="11">
        <f t="shared" si="9"/>
        <v>72</v>
      </c>
      <c r="K187" s="79"/>
    </row>
    <row r="188" s="2" customFormat="1" ht="121.5" spans="1:11">
      <c r="A188" s="11"/>
      <c r="B188" s="11">
        <v>180</v>
      </c>
      <c r="C188" s="71" t="s">
        <v>470</v>
      </c>
      <c r="D188" s="76" t="s">
        <v>471</v>
      </c>
      <c r="E188" s="73" t="s">
        <v>472</v>
      </c>
      <c r="F188" s="76" t="s">
        <v>76</v>
      </c>
      <c r="G188" s="73">
        <v>82</v>
      </c>
      <c r="H188" s="68">
        <f t="shared" si="10"/>
        <v>4969.2</v>
      </c>
      <c r="I188" s="75" t="s">
        <v>473</v>
      </c>
      <c r="J188" s="11">
        <f t="shared" si="9"/>
        <v>82</v>
      </c>
      <c r="K188" s="79"/>
    </row>
    <row r="189" s="2" customFormat="1" ht="121.5" spans="1:11">
      <c r="A189" s="11"/>
      <c r="B189" s="11">
        <v>181</v>
      </c>
      <c r="C189" s="71" t="s">
        <v>474</v>
      </c>
      <c r="D189" s="76" t="s">
        <v>465</v>
      </c>
      <c r="E189" s="73" t="s">
        <v>475</v>
      </c>
      <c r="F189" s="76" t="s">
        <v>76</v>
      </c>
      <c r="G189" s="73">
        <v>82</v>
      </c>
      <c r="H189" s="68">
        <f t="shared" si="10"/>
        <v>248.46</v>
      </c>
      <c r="I189" s="75" t="s">
        <v>473</v>
      </c>
      <c r="J189" s="11">
        <f t="shared" si="9"/>
        <v>82</v>
      </c>
      <c r="K189" s="79"/>
    </row>
    <row r="190" s="2" customFormat="1" ht="121.5" spans="1:11">
      <c r="A190" s="11"/>
      <c r="B190" s="11">
        <v>182</v>
      </c>
      <c r="C190" s="71" t="s">
        <v>476</v>
      </c>
      <c r="D190" s="76" t="s">
        <v>477</v>
      </c>
      <c r="E190" s="73" t="s">
        <v>478</v>
      </c>
      <c r="F190" s="76" t="s">
        <v>76</v>
      </c>
      <c r="G190" s="73">
        <v>36</v>
      </c>
      <c r="H190" s="68">
        <f t="shared" si="10"/>
        <v>3563.28</v>
      </c>
      <c r="I190" s="75" t="s">
        <v>479</v>
      </c>
      <c r="J190" s="11">
        <f t="shared" si="9"/>
        <v>36</v>
      </c>
      <c r="K190" s="79"/>
    </row>
    <row r="191" s="2" customFormat="1" ht="121.5" spans="1:11">
      <c r="A191" s="11"/>
      <c r="B191" s="11">
        <v>183</v>
      </c>
      <c r="C191" s="64" t="s">
        <v>480</v>
      </c>
      <c r="D191" s="65" t="s">
        <v>481</v>
      </c>
      <c r="E191" s="73">
        <v>5</v>
      </c>
      <c r="F191" s="72" t="s">
        <v>320</v>
      </c>
      <c r="G191" s="69">
        <v>1725.66</v>
      </c>
      <c r="H191" s="68">
        <f t="shared" si="10"/>
        <v>8628.3</v>
      </c>
      <c r="I191" s="75" t="s">
        <v>482</v>
      </c>
      <c r="J191" s="11">
        <f t="shared" si="9"/>
        <v>1725.66</v>
      </c>
      <c r="K191" s="79"/>
    </row>
    <row r="192" s="2" customFormat="1" ht="121.5" spans="1:11">
      <c r="A192" s="11"/>
      <c r="B192" s="11">
        <v>184</v>
      </c>
      <c r="C192" s="78" t="s">
        <v>483</v>
      </c>
      <c r="D192" s="72" t="s">
        <v>484</v>
      </c>
      <c r="E192" s="73" t="s">
        <v>184</v>
      </c>
      <c r="F192" s="72" t="s">
        <v>320</v>
      </c>
      <c r="G192" s="67">
        <v>2800</v>
      </c>
      <c r="H192" s="68">
        <f t="shared" si="10"/>
        <v>5600</v>
      </c>
      <c r="I192" s="75" t="s">
        <v>485</v>
      </c>
      <c r="J192" s="11">
        <f t="shared" si="9"/>
        <v>2800</v>
      </c>
      <c r="K192" s="79"/>
    </row>
    <row r="193" s="2" customFormat="1" ht="121.5" spans="1:11">
      <c r="A193" s="11"/>
      <c r="B193" s="11">
        <v>185</v>
      </c>
      <c r="C193" s="71" t="s">
        <v>486</v>
      </c>
      <c r="D193" s="72" t="s">
        <v>487</v>
      </c>
      <c r="E193" s="73" t="s">
        <v>184</v>
      </c>
      <c r="F193" s="72" t="s">
        <v>320</v>
      </c>
      <c r="G193" s="67">
        <v>2300</v>
      </c>
      <c r="H193" s="68">
        <f t="shared" si="10"/>
        <v>4600</v>
      </c>
      <c r="I193" s="75" t="s">
        <v>488</v>
      </c>
      <c r="J193" s="11">
        <f t="shared" si="9"/>
        <v>2300</v>
      </c>
      <c r="K193" s="79"/>
    </row>
    <row r="194" s="2" customFormat="1" ht="121.5" spans="1:11">
      <c r="A194" s="11"/>
      <c r="B194" s="11">
        <v>186</v>
      </c>
      <c r="C194" s="71" t="s">
        <v>489</v>
      </c>
      <c r="D194" s="76" t="s">
        <v>490</v>
      </c>
      <c r="E194" s="73" t="s">
        <v>184</v>
      </c>
      <c r="F194" s="72" t="s">
        <v>320</v>
      </c>
      <c r="G194" s="67">
        <v>3300</v>
      </c>
      <c r="H194" s="68">
        <f t="shared" si="10"/>
        <v>6600</v>
      </c>
      <c r="I194" s="75" t="s">
        <v>491</v>
      </c>
      <c r="J194" s="11">
        <f t="shared" si="9"/>
        <v>3300</v>
      </c>
      <c r="K194" s="79"/>
    </row>
    <row r="195" s="2" customFormat="1" ht="121.5" spans="1:11">
      <c r="A195" s="11"/>
      <c r="B195" s="11">
        <v>187</v>
      </c>
      <c r="C195" s="71" t="s">
        <v>492</v>
      </c>
      <c r="D195" s="72" t="s">
        <v>114</v>
      </c>
      <c r="E195" s="73" t="s">
        <v>374</v>
      </c>
      <c r="F195" s="72" t="s">
        <v>403</v>
      </c>
      <c r="G195" s="67">
        <v>71</v>
      </c>
      <c r="H195" s="68">
        <f t="shared" si="10"/>
        <v>781</v>
      </c>
      <c r="I195" s="75" t="s">
        <v>493</v>
      </c>
      <c r="J195" s="11">
        <f t="shared" si="9"/>
        <v>71</v>
      </c>
      <c r="K195" s="79"/>
    </row>
    <row r="196" s="2" customFormat="1" ht="121.5" spans="1:11">
      <c r="A196" s="11"/>
      <c r="B196" s="11">
        <v>188</v>
      </c>
      <c r="C196" s="77" t="s">
        <v>494</v>
      </c>
      <c r="D196" s="72" t="s">
        <v>114</v>
      </c>
      <c r="E196" s="73" t="s">
        <v>365</v>
      </c>
      <c r="F196" s="72" t="s">
        <v>320</v>
      </c>
      <c r="G196" s="67">
        <v>205</v>
      </c>
      <c r="H196" s="68">
        <f t="shared" si="10"/>
        <v>615</v>
      </c>
      <c r="I196" s="75" t="s">
        <v>495</v>
      </c>
      <c r="J196" s="11">
        <f t="shared" si="9"/>
        <v>205</v>
      </c>
      <c r="K196" s="79"/>
    </row>
    <row r="197" s="2" customFormat="1" ht="152" customHeight="1" spans="1:11">
      <c r="A197" s="11"/>
      <c r="B197" s="11">
        <v>189</v>
      </c>
      <c r="C197" s="77" t="s">
        <v>496</v>
      </c>
      <c r="D197" s="72" t="s">
        <v>114</v>
      </c>
      <c r="E197" s="73" t="s">
        <v>365</v>
      </c>
      <c r="F197" s="72" t="s">
        <v>320</v>
      </c>
      <c r="G197" s="68">
        <v>300</v>
      </c>
      <c r="H197" s="68">
        <f t="shared" si="10"/>
        <v>900</v>
      </c>
      <c r="I197" s="75" t="s">
        <v>497</v>
      </c>
      <c r="J197" s="11">
        <f t="shared" si="9"/>
        <v>300</v>
      </c>
      <c r="K197" s="79"/>
    </row>
    <row r="198" s="2" customFormat="1" ht="154" customHeight="1" spans="1:11">
      <c r="A198" s="11"/>
      <c r="B198" s="11">
        <v>190</v>
      </c>
      <c r="C198" s="71" t="s">
        <v>498</v>
      </c>
      <c r="D198" s="72" t="s">
        <v>499</v>
      </c>
      <c r="E198" s="73" t="s">
        <v>365</v>
      </c>
      <c r="F198" s="72" t="s">
        <v>320</v>
      </c>
      <c r="G198" s="68">
        <v>300</v>
      </c>
      <c r="H198" s="68">
        <f t="shared" si="10"/>
        <v>900</v>
      </c>
      <c r="I198" s="75" t="s">
        <v>497</v>
      </c>
      <c r="J198" s="11">
        <f t="shared" si="9"/>
        <v>300</v>
      </c>
      <c r="K198" s="79"/>
    </row>
    <row r="199" s="2" customFormat="1" ht="126" customHeight="1" spans="1:11">
      <c r="A199" s="11"/>
      <c r="B199" s="11">
        <v>191</v>
      </c>
      <c r="C199" s="71" t="s">
        <v>500</v>
      </c>
      <c r="D199" s="72" t="s">
        <v>501</v>
      </c>
      <c r="E199" s="73" t="s">
        <v>149</v>
      </c>
      <c r="F199" s="72" t="s">
        <v>121</v>
      </c>
      <c r="G199" s="67">
        <v>114340</v>
      </c>
      <c r="H199" s="68">
        <f t="shared" si="10"/>
        <v>114340</v>
      </c>
      <c r="I199" s="75" t="s">
        <v>502</v>
      </c>
      <c r="J199" s="11">
        <f t="shared" si="9"/>
        <v>114340</v>
      </c>
      <c r="K199" s="79"/>
    </row>
    <row r="200" s="2" customFormat="1" ht="131" customHeight="1" spans="1:11">
      <c r="A200" s="11"/>
      <c r="B200" s="11">
        <v>192</v>
      </c>
      <c r="C200" s="64" t="s">
        <v>503</v>
      </c>
      <c r="D200" s="65" t="s">
        <v>504</v>
      </c>
      <c r="E200" s="73">
        <v>6</v>
      </c>
      <c r="F200" s="72" t="s">
        <v>320</v>
      </c>
      <c r="G200" s="69">
        <v>9590</v>
      </c>
      <c r="H200" s="68">
        <f t="shared" si="10"/>
        <v>57540</v>
      </c>
      <c r="I200" s="75" t="s">
        <v>505</v>
      </c>
      <c r="J200" s="11">
        <f t="shared" si="9"/>
        <v>9590</v>
      </c>
      <c r="K200" s="79"/>
    </row>
    <row r="201" s="2" customFormat="1" ht="81" spans="1:11">
      <c r="A201" s="11"/>
      <c r="B201" s="11">
        <v>193</v>
      </c>
      <c r="C201" s="64" t="s">
        <v>506</v>
      </c>
      <c r="D201" s="65" t="s">
        <v>507</v>
      </c>
      <c r="E201" s="73" t="s">
        <v>142</v>
      </c>
      <c r="F201" s="65" t="s">
        <v>320</v>
      </c>
      <c r="G201" s="67">
        <v>403</v>
      </c>
      <c r="H201" s="68">
        <f t="shared" si="10"/>
        <v>4836</v>
      </c>
      <c r="I201" s="75" t="s">
        <v>508</v>
      </c>
      <c r="J201" s="11">
        <f t="shared" si="9"/>
        <v>403</v>
      </c>
      <c r="K201" s="79"/>
    </row>
    <row r="202" s="2" customFormat="1" ht="121.5" spans="1:11">
      <c r="A202" s="11"/>
      <c r="B202" s="11">
        <v>194</v>
      </c>
      <c r="C202" s="75" t="s">
        <v>509</v>
      </c>
      <c r="D202" s="34" t="s">
        <v>510</v>
      </c>
      <c r="E202" s="73">
        <v>3</v>
      </c>
      <c r="F202" s="72" t="s">
        <v>320</v>
      </c>
      <c r="G202" s="69">
        <v>4885</v>
      </c>
      <c r="H202" s="68">
        <f t="shared" si="10"/>
        <v>14655</v>
      </c>
      <c r="I202" s="75" t="s">
        <v>511</v>
      </c>
      <c r="J202" s="11">
        <f t="shared" si="9"/>
        <v>4885</v>
      </c>
      <c r="K202" s="79"/>
    </row>
    <row r="203" s="2" customFormat="1" ht="126" customHeight="1" spans="1:11">
      <c r="A203" s="11"/>
      <c r="B203" s="11">
        <v>195</v>
      </c>
      <c r="C203" s="75" t="s">
        <v>512</v>
      </c>
      <c r="D203" s="34" t="s">
        <v>513</v>
      </c>
      <c r="E203" s="73">
        <v>3</v>
      </c>
      <c r="F203" s="72" t="s">
        <v>320</v>
      </c>
      <c r="G203" s="69">
        <v>4557</v>
      </c>
      <c r="H203" s="68">
        <f t="shared" si="10"/>
        <v>13671</v>
      </c>
      <c r="I203" s="75" t="s">
        <v>514</v>
      </c>
      <c r="J203" s="11">
        <f t="shared" si="9"/>
        <v>4557</v>
      </c>
      <c r="K203" s="79"/>
    </row>
    <row r="204" s="2" customFormat="1" ht="121" customHeight="1" spans="1:11">
      <c r="A204" s="11"/>
      <c r="B204" s="11">
        <v>196</v>
      </c>
      <c r="C204" s="75" t="s">
        <v>515</v>
      </c>
      <c r="D204" s="34" t="s">
        <v>516</v>
      </c>
      <c r="E204" s="73">
        <v>3</v>
      </c>
      <c r="F204" s="72" t="s">
        <v>320</v>
      </c>
      <c r="G204" s="69">
        <v>2235.78</v>
      </c>
      <c r="H204" s="68">
        <f t="shared" si="10"/>
        <v>6707.34</v>
      </c>
      <c r="I204" s="75" t="s">
        <v>517</v>
      </c>
      <c r="J204" s="11">
        <f t="shared" si="9"/>
        <v>2235.78</v>
      </c>
      <c r="K204" s="79"/>
    </row>
    <row r="205" s="2" customFormat="1" ht="121.5" spans="1:11">
      <c r="A205" s="11"/>
      <c r="B205" s="11">
        <v>197</v>
      </c>
      <c r="C205" s="64" t="s">
        <v>518</v>
      </c>
      <c r="D205" s="65" t="s">
        <v>519</v>
      </c>
      <c r="E205" s="73">
        <v>6</v>
      </c>
      <c r="F205" s="72" t="s">
        <v>320</v>
      </c>
      <c r="G205" s="69">
        <v>1188.99</v>
      </c>
      <c r="H205" s="68">
        <f t="shared" si="10"/>
        <v>7133.94</v>
      </c>
      <c r="I205" s="75" t="s">
        <v>520</v>
      </c>
      <c r="J205" s="11">
        <f t="shared" si="9"/>
        <v>1188.99</v>
      </c>
      <c r="K205" s="79"/>
    </row>
    <row r="206" s="2" customFormat="1" ht="121.5" spans="1:11">
      <c r="A206" s="11"/>
      <c r="B206" s="11">
        <v>198</v>
      </c>
      <c r="C206" s="71" t="s">
        <v>521</v>
      </c>
      <c r="D206" s="76" t="s">
        <v>522</v>
      </c>
      <c r="E206" s="73" t="s">
        <v>523</v>
      </c>
      <c r="F206" s="76" t="s">
        <v>191</v>
      </c>
      <c r="G206" s="73">
        <v>5900</v>
      </c>
      <c r="H206" s="68">
        <f t="shared" si="10"/>
        <v>207119.5</v>
      </c>
      <c r="I206" s="75" t="s">
        <v>524</v>
      </c>
      <c r="J206" s="11">
        <f t="shared" si="9"/>
        <v>5900</v>
      </c>
      <c r="K206" s="79"/>
    </row>
    <row r="207" s="2" customFormat="1" ht="123" customHeight="1" spans="1:11">
      <c r="A207" s="11"/>
      <c r="B207" s="11">
        <v>199</v>
      </c>
      <c r="C207" s="71" t="s">
        <v>525</v>
      </c>
      <c r="D207" s="76" t="s">
        <v>526</v>
      </c>
      <c r="E207" s="73" t="s">
        <v>527</v>
      </c>
      <c r="F207" s="76" t="s">
        <v>191</v>
      </c>
      <c r="G207" s="73" t="s">
        <v>528</v>
      </c>
      <c r="H207" s="68">
        <f t="shared" si="10"/>
        <v>20762.1</v>
      </c>
      <c r="I207" s="75" t="s">
        <v>529</v>
      </c>
      <c r="J207" s="11" t="str">
        <f t="shared" si="9"/>
        <v>6900.000</v>
      </c>
      <c r="K207" s="87"/>
    </row>
    <row r="208" s="2" customFormat="1" ht="117" customHeight="1" spans="1:11">
      <c r="A208" s="11"/>
      <c r="B208" s="11">
        <v>200</v>
      </c>
      <c r="C208" s="71" t="s">
        <v>530</v>
      </c>
      <c r="D208" s="76" t="s">
        <v>531</v>
      </c>
      <c r="E208" s="73" t="s">
        <v>532</v>
      </c>
      <c r="F208" s="76" t="s">
        <v>191</v>
      </c>
      <c r="G208" s="73" t="s">
        <v>533</v>
      </c>
      <c r="H208" s="68">
        <f t="shared" si="10"/>
        <v>38715.8</v>
      </c>
      <c r="I208" s="75" t="s">
        <v>534</v>
      </c>
      <c r="J208" s="11" t="str">
        <f t="shared" si="9"/>
        <v>19300.000</v>
      </c>
      <c r="K208" s="87"/>
    </row>
    <row r="209" s="2" customFormat="1" ht="115" customHeight="1" spans="1:11">
      <c r="A209" s="11"/>
      <c r="B209" s="11">
        <v>201</v>
      </c>
      <c r="C209" s="71" t="s">
        <v>535</v>
      </c>
      <c r="D209" s="76" t="s">
        <v>536</v>
      </c>
      <c r="E209" s="73" t="s">
        <v>537</v>
      </c>
      <c r="F209" s="76" t="s">
        <v>191</v>
      </c>
      <c r="G209" s="73" t="s">
        <v>538</v>
      </c>
      <c r="H209" s="68">
        <f t="shared" si="10"/>
        <v>69006.4</v>
      </c>
      <c r="I209" s="75" t="s">
        <v>539</v>
      </c>
      <c r="J209" s="11" t="str">
        <f t="shared" si="9"/>
        <v>17200.000</v>
      </c>
      <c r="K209" s="87"/>
    </row>
    <row r="210" ht="25" customHeight="1" spans="1:11">
      <c r="A210" s="34"/>
      <c r="B210" s="34" t="s">
        <v>540</v>
      </c>
      <c r="C210" s="34"/>
      <c r="D210" s="34"/>
      <c r="E210" s="58"/>
      <c r="F210" s="61"/>
      <c r="G210" s="58"/>
      <c r="H210" s="58">
        <f>SUM(H6:H209)</f>
        <v>7191327.52255401</v>
      </c>
      <c r="I210" s="34"/>
      <c r="J210" s="34"/>
      <c r="K210" s="34"/>
    </row>
    <row r="211" ht="37" customHeight="1" spans="1:11">
      <c r="A211" s="34" t="s">
        <v>541</v>
      </c>
      <c r="B211" s="34"/>
      <c r="C211" s="34"/>
      <c r="D211" s="80" t="s">
        <v>542</v>
      </c>
      <c r="E211" s="81"/>
      <c r="F211" s="82"/>
      <c r="G211" s="81"/>
      <c r="H211" s="81"/>
      <c r="I211" s="46"/>
      <c r="J211" s="46"/>
      <c r="K211" s="88"/>
    </row>
    <row r="212" ht="7" hidden="1" customHeight="1" spans="1:11">
      <c r="A212" s="34"/>
      <c r="B212" s="34"/>
      <c r="C212" s="34"/>
      <c r="D212" s="83"/>
      <c r="I212" s="7"/>
      <c r="J212" s="7"/>
      <c r="K212" s="89"/>
    </row>
    <row r="213" ht="0.75" hidden="1" customHeight="1" spans="1:11">
      <c r="A213" s="34"/>
      <c r="B213" s="34"/>
      <c r="C213" s="34"/>
      <c r="D213" s="83"/>
      <c r="I213" s="7"/>
      <c r="J213" s="7"/>
      <c r="K213" s="89"/>
    </row>
    <row r="214" hidden="1" customHeight="1" spans="1:11">
      <c r="A214" s="34"/>
      <c r="B214" s="34"/>
      <c r="C214" s="34"/>
      <c r="D214" s="83"/>
      <c r="I214" s="7"/>
      <c r="J214" s="7"/>
      <c r="K214" s="89"/>
    </row>
    <row r="215" hidden="1" customHeight="1" spans="1:11">
      <c r="A215" s="34"/>
      <c r="B215" s="34"/>
      <c r="C215" s="34"/>
      <c r="D215" s="83"/>
      <c r="I215" s="7"/>
      <c r="J215" s="7"/>
      <c r="K215" s="89"/>
    </row>
    <row r="216" hidden="1" customHeight="1" spans="1:11">
      <c r="A216" s="34"/>
      <c r="B216" s="34"/>
      <c r="C216" s="34"/>
      <c r="D216" s="83"/>
      <c r="I216" s="7"/>
      <c r="J216" s="7"/>
      <c r="K216" s="89"/>
    </row>
    <row r="217" hidden="1" customHeight="1" spans="1:11">
      <c r="A217" s="34"/>
      <c r="B217" s="34"/>
      <c r="C217" s="34"/>
      <c r="D217" s="83"/>
      <c r="I217" s="7"/>
      <c r="J217" s="7"/>
      <c r="K217" s="89"/>
    </row>
    <row r="218" hidden="1" customHeight="1" spans="1:11">
      <c r="A218" s="34"/>
      <c r="B218" s="34"/>
      <c r="C218" s="34"/>
      <c r="D218" s="84"/>
      <c r="E218" s="85"/>
      <c r="F218" s="86"/>
      <c r="G218" s="85"/>
      <c r="H218" s="85"/>
      <c r="I218" s="90"/>
      <c r="J218" s="90"/>
      <c r="K218" s="91"/>
    </row>
    <row r="219" ht="58" customHeight="1" spans="1:11">
      <c r="A219" s="43" t="s">
        <v>543</v>
      </c>
      <c r="B219" s="44"/>
      <c r="C219" s="45"/>
      <c r="D219" s="46" t="s">
        <v>544</v>
      </c>
      <c r="E219" s="81"/>
      <c r="F219" s="82"/>
      <c r="G219" s="81"/>
      <c r="H219" s="81"/>
      <c r="I219" s="46"/>
      <c r="J219" s="46"/>
      <c r="K219" s="88"/>
    </row>
    <row r="220" ht="25" customHeight="1" spans="1:11">
      <c r="A220" s="39" t="s">
        <v>545</v>
      </c>
      <c r="B220" s="39"/>
      <c r="C220" s="39"/>
      <c r="D220" s="39"/>
      <c r="E220" s="81"/>
      <c r="F220" s="82"/>
      <c r="G220" s="81"/>
      <c r="H220" s="81"/>
      <c r="I220" s="44"/>
      <c r="J220" s="44"/>
      <c r="K220" s="39"/>
    </row>
  </sheetData>
  <mergeCells count="24">
    <mergeCell ref="A1:K1"/>
    <mergeCell ref="B2:C2"/>
    <mergeCell ref="D2:H2"/>
    <mergeCell ref="J2:K2"/>
    <mergeCell ref="B3:C3"/>
    <mergeCell ref="D3:H3"/>
    <mergeCell ref="J3:K3"/>
    <mergeCell ref="A219:C219"/>
    <mergeCell ref="D219:K219"/>
    <mergeCell ref="A220:K220"/>
    <mergeCell ref="A2:A3"/>
    <mergeCell ref="A4:A209"/>
    <mergeCell ref="B4:B6"/>
    <mergeCell ref="C4:C6"/>
    <mergeCell ref="D4:D6"/>
    <mergeCell ref="E4:E6"/>
    <mergeCell ref="F4:F6"/>
    <mergeCell ref="G4:G6"/>
    <mergeCell ref="H4:H6"/>
    <mergeCell ref="I4:I6"/>
    <mergeCell ref="J4:J6"/>
    <mergeCell ref="K4:K6"/>
    <mergeCell ref="A211:C218"/>
    <mergeCell ref="D211:K218"/>
  </mergeCells>
  <pageMargins left="0.16875" right="0.16875" top="0.393055555555556" bottom="0.472222222222222" header="0.236111111111111" footer="0.314583333333333"/>
  <pageSetup paperSize="9" scale="89"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59"/>
  <sheetViews>
    <sheetView workbookViewId="0">
      <selection activeCell="D14" sqref="D14"/>
    </sheetView>
  </sheetViews>
  <sheetFormatPr defaultColWidth="9" defaultRowHeight="49.5" customHeight="1"/>
  <cols>
    <col min="1" max="1" width="4.775" style="4" customWidth="1"/>
    <col min="2" max="2" width="4.325" style="4" customWidth="1"/>
    <col min="3" max="3" width="18.1083333333333" style="4" customWidth="1"/>
    <col min="4" max="4" width="29.675" style="4" customWidth="1"/>
    <col min="5" max="5" width="4.325" style="5" customWidth="1"/>
    <col min="6" max="6" width="11.4333333333333" style="6" customWidth="1"/>
    <col min="7" max="7" width="10.325" style="4" customWidth="1"/>
    <col min="8" max="8" width="11.675" style="7" customWidth="1"/>
    <col min="9" max="9" width="37.2166666666667" style="5" customWidth="1"/>
    <col min="10" max="10" width="13.2166666666667" style="4" customWidth="1"/>
    <col min="11" max="11" width="12.1083333333333" style="4" customWidth="1"/>
    <col min="12" max="16384" width="9" style="4"/>
  </cols>
  <sheetData>
    <row r="1" s="1" customFormat="1" ht="22.5" spans="1:11">
      <c r="A1" s="8" t="s">
        <v>0</v>
      </c>
      <c r="B1" s="8"/>
      <c r="C1" s="9"/>
      <c r="D1" s="8"/>
      <c r="E1" s="8"/>
      <c r="F1" s="8"/>
      <c r="G1" s="8"/>
      <c r="H1" s="10"/>
      <c r="I1" s="8"/>
      <c r="J1" s="8"/>
      <c r="K1" s="8"/>
    </row>
    <row r="2" s="2" customFormat="1" ht="11.25" spans="1:11">
      <c r="A2" s="11" t="s">
        <v>1</v>
      </c>
      <c r="B2" s="11" t="s">
        <v>2</v>
      </c>
      <c r="C2" s="12"/>
      <c r="D2" s="11" t="s">
        <v>546</v>
      </c>
      <c r="E2" s="11"/>
      <c r="F2" s="11"/>
      <c r="G2" s="11"/>
      <c r="H2" s="13"/>
      <c r="I2" s="11" t="s">
        <v>4</v>
      </c>
      <c r="J2" s="11"/>
      <c r="K2" s="11"/>
    </row>
    <row r="3" s="2" customFormat="1" ht="11.25" spans="1:11">
      <c r="A3" s="11"/>
      <c r="B3" s="11" t="s">
        <v>6</v>
      </c>
      <c r="C3" s="12"/>
      <c r="D3" s="11" t="s">
        <v>547</v>
      </c>
      <c r="E3" s="11"/>
      <c r="F3" s="11"/>
      <c r="G3" s="11"/>
      <c r="H3" s="13"/>
      <c r="I3" s="11" t="s">
        <v>8</v>
      </c>
      <c r="J3" s="11"/>
      <c r="K3" s="11"/>
    </row>
    <row r="4" s="2" customFormat="1" ht="11.25" spans="1:11">
      <c r="A4" s="11" t="s">
        <v>10</v>
      </c>
      <c r="B4" s="11" t="s">
        <v>11</v>
      </c>
      <c r="C4" s="11" t="s">
        <v>12</v>
      </c>
      <c r="D4" s="11" t="s">
        <v>13</v>
      </c>
      <c r="E4" s="11" t="s">
        <v>15</v>
      </c>
      <c r="F4" s="11" t="s">
        <v>14</v>
      </c>
      <c r="G4" s="11" t="s">
        <v>548</v>
      </c>
      <c r="H4" s="13" t="s">
        <v>17</v>
      </c>
      <c r="I4" s="11" t="s">
        <v>18</v>
      </c>
      <c r="J4" s="11" t="s">
        <v>19</v>
      </c>
      <c r="K4" s="11" t="s">
        <v>20</v>
      </c>
    </row>
    <row r="5" s="2" customFormat="1" ht="11.25" spans="1:11">
      <c r="A5" s="11"/>
      <c r="B5" s="11"/>
      <c r="C5" s="11"/>
      <c r="D5" s="11"/>
      <c r="E5" s="11"/>
      <c r="F5" s="11"/>
      <c r="G5" s="11"/>
      <c r="H5" s="13"/>
      <c r="I5" s="11"/>
      <c r="J5" s="11"/>
      <c r="K5" s="11"/>
    </row>
    <row r="6" s="2" customFormat="1" ht="11.25" spans="1:11">
      <c r="A6" s="11"/>
      <c r="B6" s="11"/>
      <c r="C6" s="11"/>
      <c r="D6" s="11"/>
      <c r="E6" s="11"/>
      <c r="F6" s="11"/>
      <c r="G6" s="11"/>
      <c r="H6" s="13"/>
      <c r="I6" s="11"/>
      <c r="J6" s="11"/>
      <c r="K6" s="11"/>
    </row>
    <row r="7" s="2" customFormat="1" ht="11.25" spans="1:11">
      <c r="A7" s="11"/>
      <c r="B7" s="14">
        <v>1</v>
      </c>
      <c r="C7" s="15" t="s">
        <v>549</v>
      </c>
      <c r="D7" s="15" t="s">
        <v>550</v>
      </c>
      <c r="E7" s="14" t="s">
        <v>127</v>
      </c>
      <c r="F7" s="16">
        <v>1.115</v>
      </c>
      <c r="G7" s="16">
        <v>14279</v>
      </c>
      <c r="H7" s="17">
        <f t="shared" ref="H7:H70" si="0">F7*G7</f>
        <v>15921.085</v>
      </c>
      <c r="I7" s="23" t="s">
        <v>551</v>
      </c>
      <c r="J7" s="11"/>
      <c r="K7" s="11"/>
    </row>
    <row r="8" s="2" customFormat="1" ht="11.25" spans="1:11">
      <c r="A8" s="11"/>
      <c r="B8" s="14">
        <v>2</v>
      </c>
      <c r="C8" s="15" t="s">
        <v>552</v>
      </c>
      <c r="D8" s="15" t="s">
        <v>48</v>
      </c>
      <c r="E8" s="14" t="s">
        <v>39</v>
      </c>
      <c r="F8" s="16">
        <v>4204.375</v>
      </c>
      <c r="G8" s="16">
        <v>3</v>
      </c>
      <c r="H8" s="17">
        <f t="shared" si="0"/>
        <v>12613.125</v>
      </c>
      <c r="I8" s="23" t="s">
        <v>551</v>
      </c>
      <c r="J8" s="11"/>
      <c r="K8" s="11"/>
    </row>
    <row r="9" s="2" customFormat="1" ht="11.25" spans="1:11">
      <c r="A9" s="11"/>
      <c r="B9" s="14">
        <v>3</v>
      </c>
      <c r="C9" s="15" t="s">
        <v>553</v>
      </c>
      <c r="D9" s="18" t="s">
        <v>554</v>
      </c>
      <c r="E9" s="14" t="s">
        <v>143</v>
      </c>
      <c r="F9" s="16">
        <v>26.26</v>
      </c>
      <c r="G9" s="16">
        <v>70.8</v>
      </c>
      <c r="H9" s="17">
        <f t="shared" si="0"/>
        <v>1859.208</v>
      </c>
      <c r="I9" s="23" t="s">
        <v>551</v>
      </c>
      <c r="J9" s="11"/>
      <c r="K9" s="11"/>
    </row>
    <row r="10" s="2" customFormat="1" ht="11.25" spans="1:11">
      <c r="A10" s="11"/>
      <c r="B10" s="14">
        <v>4</v>
      </c>
      <c r="C10" s="15" t="s">
        <v>555</v>
      </c>
      <c r="D10" s="18" t="s">
        <v>554</v>
      </c>
      <c r="E10" s="14" t="s">
        <v>143</v>
      </c>
      <c r="F10" s="16">
        <v>26.301</v>
      </c>
      <c r="G10" s="16">
        <v>0.85</v>
      </c>
      <c r="H10" s="17">
        <f t="shared" si="0"/>
        <v>22.35585</v>
      </c>
      <c r="I10" s="23" t="s">
        <v>551</v>
      </c>
      <c r="J10" s="11"/>
      <c r="K10" s="11"/>
    </row>
    <row r="11" s="2" customFormat="1" ht="11.25" spans="1:11">
      <c r="A11" s="11"/>
      <c r="B11" s="14">
        <v>5</v>
      </c>
      <c r="C11" s="15" t="s">
        <v>556</v>
      </c>
      <c r="D11" s="18" t="s">
        <v>557</v>
      </c>
      <c r="E11" s="14" t="s">
        <v>127</v>
      </c>
      <c r="F11" s="16">
        <v>212.571</v>
      </c>
      <c r="G11" s="16">
        <v>222.82</v>
      </c>
      <c r="H11" s="17">
        <f t="shared" si="0"/>
        <v>47365.07022</v>
      </c>
      <c r="I11" s="23" t="s">
        <v>558</v>
      </c>
      <c r="J11" s="11"/>
      <c r="K11" s="11"/>
    </row>
    <row r="12" s="2" customFormat="1" ht="11.25" spans="1:11">
      <c r="A12" s="11"/>
      <c r="B12" s="14">
        <v>6</v>
      </c>
      <c r="C12" s="15" t="s">
        <v>559</v>
      </c>
      <c r="D12" s="18" t="s">
        <v>560</v>
      </c>
      <c r="E12" s="14" t="s">
        <v>127</v>
      </c>
      <c r="F12" s="16">
        <v>30.803</v>
      </c>
      <c r="G12" s="16">
        <v>272.33</v>
      </c>
      <c r="H12" s="17">
        <f t="shared" si="0"/>
        <v>8388.58099</v>
      </c>
      <c r="I12" s="23" t="s">
        <v>558</v>
      </c>
      <c r="J12" s="11"/>
      <c r="K12" s="11"/>
    </row>
    <row r="13" s="2" customFormat="1" ht="45" spans="1:11">
      <c r="A13" s="11"/>
      <c r="B13" s="14">
        <v>7</v>
      </c>
      <c r="C13" s="15" t="s">
        <v>561</v>
      </c>
      <c r="D13" s="15" t="s">
        <v>562</v>
      </c>
      <c r="E13" s="14" t="s">
        <v>45</v>
      </c>
      <c r="F13" s="16">
        <f>117.02+22.01</f>
        <v>139.03</v>
      </c>
      <c r="G13" s="16">
        <v>335</v>
      </c>
      <c r="H13" s="17">
        <f t="shared" si="0"/>
        <v>46575.05</v>
      </c>
      <c r="I13" s="24" t="s">
        <v>563</v>
      </c>
      <c r="J13" s="11"/>
      <c r="K13" s="11"/>
    </row>
    <row r="14" s="2" customFormat="1" ht="45" spans="1:11">
      <c r="A14" s="11"/>
      <c r="B14" s="14">
        <v>9</v>
      </c>
      <c r="C14" s="15" t="s">
        <v>561</v>
      </c>
      <c r="D14" s="15" t="s">
        <v>564</v>
      </c>
      <c r="E14" s="14" t="s">
        <v>45</v>
      </c>
      <c r="F14" s="16">
        <v>29.44</v>
      </c>
      <c r="G14" s="16">
        <v>960</v>
      </c>
      <c r="H14" s="17">
        <f t="shared" si="0"/>
        <v>28262.4</v>
      </c>
      <c r="I14" s="24" t="s">
        <v>563</v>
      </c>
      <c r="J14" s="11"/>
      <c r="K14" s="11"/>
    </row>
    <row r="15" s="2" customFormat="1" ht="45" spans="1:11">
      <c r="A15" s="11"/>
      <c r="B15" s="14">
        <v>10</v>
      </c>
      <c r="C15" s="15" t="s">
        <v>565</v>
      </c>
      <c r="D15" s="15" t="s">
        <v>566</v>
      </c>
      <c r="E15" s="14" t="s">
        <v>45</v>
      </c>
      <c r="F15" s="16">
        <v>55.13</v>
      </c>
      <c r="G15" s="16">
        <v>850</v>
      </c>
      <c r="H15" s="17">
        <f t="shared" si="0"/>
        <v>46860.5</v>
      </c>
      <c r="I15" s="24" t="s">
        <v>563</v>
      </c>
      <c r="J15" s="11"/>
      <c r="K15" s="11"/>
    </row>
    <row r="16" s="2" customFormat="1" ht="45" spans="1:11">
      <c r="A16" s="11"/>
      <c r="B16" s="14">
        <v>11</v>
      </c>
      <c r="C16" s="15" t="s">
        <v>567</v>
      </c>
      <c r="D16" s="15" t="s">
        <v>568</v>
      </c>
      <c r="E16" s="14" t="s">
        <v>45</v>
      </c>
      <c r="F16" s="16">
        <v>441.615</v>
      </c>
      <c r="G16" s="16">
        <v>1635</v>
      </c>
      <c r="H16" s="17">
        <f t="shared" si="0"/>
        <v>722040.525</v>
      </c>
      <c r="I16" s="24" t="s">
        <v>563</v>
      </c>
      <c r="J16" s="11"/>
      <c r="K16" s="11"/>
    </row>
    <row r="17" s="2" customFormat="1" ht="45" spans="1:11">
      <c r="A17" s="11"/>
      <c r="B17" s="14">
        <v>12</v>
      </c>
      <c r="C17" s="15" t="s">
        <v>561</v>
      </c>
      <c r="D17" s="15" t="s">
        <v>569</v>
      </c>
      <c r="E17" s="14" t="s">
        <v>45</v>
      </c>
      <c r="F17" s="16">
        <v>14.5</v>
      </c>
      <c r="G17" s="16">
        <v>780</v>
      </c>
      <c r="H17" s="17">
        <f t="shared" si="0"/>
        <v>11310</v>
      </c>
      <c r="I17" s="24" t="s">
        <v>563</v>
      </c>
      <c r="J17" s="11"/>
      <c r="K17" s="11"/>
    </row>
    <row r="18" s="2" customFormat="1" ht="45" spans="1:11">
      <c r="A18" s="11"/>
      <c r="B18" s="14">
        <v>13</v>
      </c>
      <c r="C18" s="15" t="s">
        <v>561</v>
      </c>
      <c r="D18" s="15" t="s">
        <v>570</v>
      </c>
      <c r="E18" s="14" t="s">
        <v>45</v>
      </c>
      <c r="F18" s="16">
        <v>30</v>
      </c>
      <c r="G18" s="16">
        <v>1800</v>
      </c>
      <c r="H18" s="17">
        <f t="shared" si="0"/>
        <v>54000</v>
      </c>
      <c r="I18" s="24" t="s">
        <v>563</v>
      </c>
      <c r="J18" s="11"/>
      <c r="K18" s="11"/>
    </row>
    <row r="19" s="2" customFormat="1" ht="11.25" spans="1:11">
      <c r="A19" s="11"/>
      <c r="B19" s="14">
        <v>14</v>
      </c>
      <c r="C19" s="15" t="s">
        <v>129</v>
      </c>
      <c r="D19" s="15" t="s">
        <v>571</v>
      </c>
      <c r="E19" s="14" t="s">
        <v>130</v>
      </c>
      <c r="F19" s="16">
        <v>7618</v>
      </c>
      <c r="G19" s="16">
        <v>40</v>
      </c>
      <c r="H19" s="17">
        <f t="shared" si="0"/>
        <v>304720</v>
      </c>
      <c r="I19" s="23" t="s">
        <v>558</v>
      </c>
      <c r="J19" s="11"/>
      <c r="K19" s="11"/>
    </row>
    <row r="20" s="2" customFormat="1" ht="45" spans="1:11">
      <c r="A20" s="11"/>
      <c r="B20" s="14">
        <v>15</v>
      </c>
      <c r="C20" s="15" t="s">
        <v>561</v>
      </c>
      <c r="D20" s="15" t="s">
        <v>572</v>
      </c>
      <c r="E20" s="14" t="s">
        <v>130</v>
      </c>
      <c r="F20" s="16">
        <v>5.684</v>
      </c>
      <c r="G20" s="16">
        <v>3100</v>
      </c>
      <c r="H20" s="17">
        <f t="shared" si="0"/>
        <v>17620.4</v>
      </c>
      <c r="I20" s="24" t="s">
        <v>563</v>
      </c>
      <c r="J20" s="11"/>
      <c r="K20" s="11"/>
    </row>
    <row r="21" s="2" customFormat="1" ht="45" spans="1:11">
      <c r="A21" s="11"/>
      <c r="B21" s="14">
        <v>16</v>
      </c>
      <c r="C21" s="15" t="s">
        <v>561</v>
      </c>
      <c r="D21" s="15" t="s">
        <v>573</v>
      </c>
      <c r="E21" s="14" t="s">
        <v>130</v>
      </c>
      <c r="F21" s="16">
        <v>8.933</v>
      </c>
      <c r="G21" s="16">
        <v>3100</v>
      </c>
      <c r="H21" s="17">
        <f t="shared" si="0"/>
        <v>27692.3</v>
      </c>
      <c r="I21" s="24" t="s">
        <v>563</v>
      </c>
      <c r="J21" s="11"/>
      <c r="K21" s="11"/>
    </row>
    <row r="22" s="2" customFormat="1" ht="45" spans="1:11">
      <c r="A22" s="11"/>
      <c r="B22" s="14">
        <v>17</v>
      </c>
      <c r="C22" s="15" t="s">
        <v>561</v>
      </c>
      <c r="D22" s="15" t="s">
        <v>574</v>
      </c>
      <c r="E22" s="14" t="s">
        <v>130</v>
      </c>
      <c r="F22" s="16">
        <v>8.462</v>
      </c>
      <c r="G22" s="16">
        <v>3200</v>
      </c>
      <c r="H22" s="17">
        <f t="shared" si="0"/>
        <v>27078.4</v>
      </c>
      <c r="I22" s="24" t="s">
        <v>563</v>
      </c>
      <c r="J22" s="11"/>
      <c r="K22" s="11"/>
    </row>
    <row r="23" s="2" customFormat="1" ht="45" spans="1:11">
      <c r="A23" s="11"/>
      <c r="B23" s="14">
        <v>18</v>
      </c>
      <c r="C23" s="15" t="s">
        <v>561</v>
      </c>
      <c r="D23" s="15" t="s">
        <v>575</v>
      </c>
      <c r="E23" s="14" t="s">
        <v>130</v>
      </c>
      <c r="F23" s="16">
        <v>36.762</v>
      </c>
      <c r="G23" s="16">
        <v>3200</v>
      </c>
      <c r="H23" s="17">
        <f t="shared" si="0"/>
        <v>117638.4</v>
      </c>
      <c r="I23" s="24" t="s">
        <v>563</v>
      </c>
      <c r="J23" s="11"/>
      <c r="K23" s="11"/>
    </row>
    <row r="24" s="2" customFormat="1" ht="45" spans="1:11">
      <c r="A24" s="11"/>
      <c r="B24" s="14">
        <v>19</v>
      </c>
      <c r="C24" s="15" t="s">
        <v>561</v>
      </c>
      <c r="D24" s="15" t="s">
        <v>576</v>
      </c>
      <c r="E24" s="14" t="s">
        <v>130</v>
      </c>
      <c r="F24" s="16">
        <v>26.518</v>
      </c>
      <c r="G24" s="16">
        <v>3100</v>
      </c>
      <c r="H24" s="17">
        <f t="shared" si="0"/>
        <v>82205.8</v>
      </c>
      <c r="I24" s="24" t="s">
        <v>563</v>
      </c>
      <c r="J24" s="11"/>
      <c r="K24" s="11"/>
    </row>
    <row r="25" s="2" customFormat="1" ht="45" spans="1:11">
      <c r="A25" s="11"/>
      <c r="B25" s="14">
        <v>20</v>
      </c>
      <c r="C25" s="15" t="s">
        <v>561</v>
      </c>
      <c r="D25" s="15" t="s">
        <v>577</v>
      </c>
      <c r="E25" s="14" t="s">
        <v>130</v>
      </c>
      <c r="F25" s="16">
        <v>0.811</v>
      </c>
      <c r="G25" s="16">
        <v>3100</v>
      </c>
      <c r="H25" s="17">
        <f t="shared" si="0"/>
        <v>2514.1</v>
      </c>
      <c r="I25" s="24" t="s">
        <v>563</v>
      </c>
      <c r="J25" s="11"/>
      <c r="K25" s="11"/>
    </row>
    <row r="26" s="2" customFormat="1" ht="45" spans="1:11">
      <c r="A26" s="11"/>
      <c r="B26" s="14">
        <v>21</v>
      </c>
      <c r="C26" s="15" t="s">
        <v>561</v>
      </c>
      <c r="D26" s="15" t="s">
        <v>578</v>
      </c>
      <c r="E26" s="14" t="s">
        <v>130</v>
      </c>
      <c r="F26" s="16">
        <v>5.614</v>
      </c>
      <c r="G26" s="16">
        <v>3200</v>
      </c>
      <c r="H26" s="17">
        <f t="shared" si="0"/>
        <v>17964.8</v>
      </c>
      <c r="I26" s="24" t="s">
        <v>563</v>
      </c>
      <c r="J26" s="11"/>
      <c r="K26" s="11"/>
    </row>
    <row r="27" s="2" customFormat="1" ht="45" spans="1:11">
      <c r="A27" s="11"/>
      <c r="B27" s="14">
        <v>22</v>
      </c>
      <c r="C27" s="15" t="s">
        <v>561</v>
      </c>
      <c r="D27" s="15" t="s">
        <v>579</v>
      </c>
      <c r="E27" s="14" t="s">
        <v>130</v>
      </c>
      <c r="F27" s="16">
        <v>3.385</v>
      </c>
      <c r="G27" s="16">
        <v>3200</v>
      </c>
      <c r="H27" s="17">
        <f t="shared" si="0"/>
        <v>10832</v>
      </c>
      <c r="I27" s="24" t="s">
        <v>563</v>
      </c>
      <c r="J27" s="11"/>
      <c r="K27" s="11"/>
    </row>
    <row r="28" s="2" customFormat="1" ht="45" spans="1:11">
      <c r="A28" s="11"/>
      <c r="B28" s="14">
        <v>23</v>
      </c>
      <c r="C28" s="15" t="s">
        <v>561</v>
      </c>
      <c r="D28" s="15" t="s">
        <v>580</v>
      </c>
      <c r="E28" s="14" t="s">
        <v>130</v>
      </c>
      <c r="F28" s="16">
        <v>3.735</v>
      </c>
      <c r="G28" s="16">
        <v>3100</v>
      </c>
      <c r="H28" s="17">
        <f t="shared" si="0"/>
        <v>11578.5</v>
      </c>
      <c r="I28" s="24" t="s">
        <v>563</v>
      </c>
      <c r="J28" s="11"/>
      <c r="K28" s="11"/>
    </row>
    <row r="29" s="2" customFormat="1" ht="45" spans="1:11">
      <c r="A29" s="11"/>
      <c r="B29" s="14">
        <v>24</v>
      </c>
      <c r="C29" s="15" t="s">
        <v>561</v>
      </c>
      <c r="D29" s="15" t="s">
        <v>581</v>
      </c>
      <c r="E29" s="14" t="s">
        <v>130</v>
      </c>
      <c r="F29" s="16">
        <v>18.423</v>
      </c>
      <c r="G29" s="16">
        <v>3200</v>
      </c>
      <c r="H29" s="17">
        <f t="shared" si="0"/>
        <v>58953.6</v>
      </c>
      <c r="I29" s="24" t="s">
        <v>563</v>
      </c>
      <c r="J29" s="11"/>
      <c r="K29" s="11"/>
    </row>
    <row r="30" s="2" customFormat="1" ht="45" spans="1:11">
      <c r="A30" s="11"/>
      <c r="B30" s="14">
        <v>25</v>
      </c>
      <c r="C30" s="15" t="s">
        <v>561</v>
      </c>
      <c r="D30" s="15" t="s">
        <v>582</v>
      </c>
      <c r="E30" s="14" t="s">
        <v>130</v>
      </c>
      <c r="F30" s="16">
        <v>7.037</v>
      </c>
      <c r="G30" s="16">
        <v>3200</v>
      </c>
      <c r="H30" s="17">
        <f t="shared" si="0"/>
        <v>22518.4</v>
      </c>
      <c r="I30" s="24" t="s">
        <v>563</v>
      </c>
      <c r="J30" s="11"/>
      <c r="K30" s="11"/>
    </row>
    <row r="31" s="2" customFormat="1" ht="45" spans="1:11">
      <c r="A31" s="11"/>
      <c r="B31" s="14">
        <v>26</v>
      </c>
      <c r="C31" s="15" t="s">
        <v>561</v>
      </c>
      <c r="D31" s="15" t="s">
        <v>583</v>
      </c>
      <c r="E31" s="14" t="s">
        <v>130</v>
      </c>
      <c r="F31" s="16">
        <v>33.989</v>
      </c>
      <c r="G31" s="16">
        <v>3500</v>
      </c>
      <c r="H31" s="17">
        <f t="shared" si="0"/>
        <v>118961.5</v>
      </c>
      <c r="I31" s="24" t="s">
        <v>563</v>
      </c>
      <c r="J31" s="11"/>
      <c r="K31" s="11"/>
    </row>
    <row r="32" s="2" customFormat="1" ht="45" spans="1:11">
      <c r="A32" s="11"/>
      <c r="B32" s="14">
        <v>27</v>
      </c>
      <c r="C32" s="15" t="s">
        <v>561</v>
      </c>
      <c r="D32" s="15" t="s">
        <v>584</v>
      </c>
      <c r="E32" s="14" t="s">
        <v>130</v>
      </c>
      <c r="F32" s="16">
        <v>10.671</v>
      </c>
      <c r="G32" s="16">
        <v>3200</v>
      </c>
      <c r="H32" s="17">
        <f t="shared" si="0"/>
        <v>34147.2</v>
      </c>
      <c r="I32" s="24" t="s">
        <v>563</v>
      </c>
      <c r="J32" s="11"/>
      <c r="K32" s="11"/>
    </row>
    <row r="33" s="2" customFormat="1" ht="45" spans="1:11">
      <c r="A33" s="11"/>
      <c r="B33" s="14">
        <v>28</v>
      </c>
      <c r="C33" s="15" t="s">
        <v>585</v>
      </c>
      <c r="D33" s="15" t="s">
        <v>586</v>
      </c>
      <c r="E33" s="14" t="s">
        <v>45</v>
      </c>
      <c r="F33" s="16">
        <v>2916.688</v>
      </c>
      <c r="G33" s="16">
        <v>65</v>
      </c>
      <c r="H33" s="17">
        <f t="shared" si="0"/>
        <v>189584.72</v>
      </c>
      <c r="I33" s="24" t="s">
        <v>563</v>
      </c>
      <c r="J33" s="11"/>
      <c r="K33" s="11"/>
    </row>
    <row r="34" s="2" customFormat="1" ht="45" spans="1:11">
      <c r="A34" s="11"/>
      <c r="B34" s="14">
        <v>29</v>
      </c>
      <c r="C34" s="15" t="s">
        <v>585</v>
      </c>
      <c r="D34" s="15" t="s">
        <v>587</v>
      </c>
      <c r="E34" s="14" t="s">
        <v>45</v>
      </c>
      <c r="F34" s="16">
        <v>2078.335</v>
      </c>
      <c r="G34" s="16">
        <v>145</v>
      </c>
      <c r="H34" s="17">
        <f t="shared" si="0"/>
        <v>301358.575</v>
      </c>
      <c r="I34" s="24" t="s">
        <v>563</v>
      </c>
      <c r="J34" s="11"/>
      <c r="K34" s="11"/>
    </row>
    <row r="35" s="2" customFormat="1" ht="45" spans="1:11">
      <c r="A35" s="11"/>
      <c r="B35" s="14">
        <v>30</v>
      </c>
      <c r="C35" s="15" t="s">
        <v>585</v>
      </c>
      <c r="D35" s="15" t="s">
        <v>588</v>
      </c>
      <c r="E35" s="14" t="s">
        <v>45</v>
      </c>
      <c r="F35" s="16">
        <v>1087.416</v>
      </c>
      <c r="G35" s="16">
        <v>165</v>
      </c>
      <c r="H35" s="17">
        <f t="shared" si="0"/>
        <v>179423.64</v>
      </c>
      <c r="I35" s="24" t="s">
        <v>563</v>
      </c>
      <c r="J35" s="11"/>
      <c r="K35" s="11"/>
    </row>
    <row r="36" s="2" customFormat="1" ht="45" spans="1:11">
      <c r="A36" s="11"/>
      <c r="B36" s="14">
        <v>31</v>
      </c>
      <c r="C36" s="15" t="s">
        <v>589</v>
      </c>
      <c r="D36" s="15" t="s">
        <v>590</v>
      </c>
      <c r="E36" s="14" t="s">
        <v>45</v>
      </c>
      <c r="F36" s="16">
        <v>38.64</v>
      </c>
      <c r="G36" s="16">
        <v>67</v>
      </c>
      <c r="H36" s="17">
        <f t="shared" si="0"/>
        <v>2588.88</v>
      </c>
      <c r="I36" s="24" t="s">
        <v>563</v>
      </c>
      <c r="J36" s="11"/>
      <c r="K36" s="11"/>
    </row>
    <row r="37" s="2" customFormat="1" ht="45" spans="1:11">
      <c r="A37" s="11"/>
      <c r="B37" s="14">
        <v>32</v>
      </c>
      <c r="C37" s="15" t="s">
        <v>591</v>
      </c>
      <c r="D37" s="15" t="s">
        <v>592</v>
      </c>
      <c r="E37" s="14" t="s">
        <v>45</v>
      </c>
      <c r="F37" s="16">
        <v>22.608</v>
      </c>
      <c r="G37" s="16">
        <v>680</v>
      </c>
      <c r="H37" s="17">
        <f t="shared" si="0"/>
        <v>15373.44</v>
      </c>
      <c r="I37" s="24" t="s">
        <v>563</v>
      </c>
      <c r="J37" s="11"/>
      <c r="K37" s="11"/>
    </row>
    <row r="38" s="2" customFormat="1" ht="45" spans="1:11">
      <c r="A38" s="11"/>
      <c r="B38" s="14">
        <v>33</v>
      </c>
      <c r="C38" s="15" t="s">
        <v>593</v>
      </c>
      <c r="D38" s="15" t="s">
        <v>594</v>
      </c>
      <c r="E38" s="14" t="s">
        <v>130</v>
      </c>
      <c r="F38" s="16">
        <v>5.914</v>
      </c>
      <c r="G38" s="16">
        <v>4800</v>
      </c>
      <c r="H38" s="17">
        <f t="shared" si="0"/>
        <v>28387.2</v>
      </c>
      <c r="I38" s="24" t="s">
        <v>563</v>
      </c>
      <c r="J38" s="11"/>
      <c r="K38" s="11"/>
    </row>
    <row r="39" s="3" customFormat="1" ht="11.25" spans="1:11">
      <c r="A39" s="11"/>
      <c r="B39" s="19">
        <v>34</v>
      </c>
      <c r="C39" s="18" t="s">
        <v>595</v>
      </c>
      <c r="D39" s="20" t="s">
        <v>596</v>
      </c>
      <c r="E39" s="19" t="s">
        <v>191</v>
      </c>
      <c r="F39" s="21">
        <v>1040</v>
      </c>
      <c r="G39" s="21">
        <v>5.6</v>
      </c>
      <c r="H39" s="22">
        <f t="shared" si="0"/>
        <v>5824</v>
      </c>
      <c r="I39" s="25" t="s">
        <v>551</v>
      </c>
      <c r="J39" s="26"/>
      <c r="K39" s="26"/>
    </row>
    <row r="40" s="2" customFormat="1" ht="33.75" spans="1:11">
      <c r="A40" s="11"/>
      <c r="B40" s="14">
        <v>35</v>
      </c>
      <c r="C40" s="15" t="s">
        <v>597</v>
      </c>
      <c r="D40" s="15" t="s">
        <v>598</v>
      </c>
      <c r="E40" s="14" t="s">
        <v>39</v>
      </c>
      <c r="F40" s="16">
        <v>168.84</v>
      </c>
      <c r="G40" s="16">
        <v>75</v>
      </c>
      <c r="H40" s="17">
        <f t="shared" si="0"/>
        <v>12663</v>
      </c>
      <c r="I40" s="24" t="s">
        <v>599</v>
      </c>
      <c r="J40" s="11"/>
      <c r="K40" s="11"/>
    </row>
    <row r="41" s="2" customFormat="1" ht="33.75" spans="1:11">
      <c r="A41" s="11"/>
      <c r="B41" s="14">
        <v>36</v>
      </c>
      <c r="C41" s="15" t="s">
        <v>600</v>
      </c>
      <c r="D41" s="15" t="s">
        <v>598</v>
      </c>
      <c r="E41" s="14" t="s">
        <v>39</v>
      </c>
      <c r="F41" s="16">
        <v>108.368</v>
      </c>
      <c r="G41" s="16">
        <v>85</v>
      </c>
      <c r="H41" s="17">
        <f t="shared" si="0"/>
        <v>9211.28</v>
      </c>
      <c r="I41" s="24" t="s">
        <v>601</v>
      </c>
      <c r="J41" s="11"/>
      <c r="K41" s="11"/>
    </row>
    <row r="42" s="2" customFormat="1" ht="33.75" spans="1:11">
      <c r="A42" s="11"/>
      <c r="B42" s="14">
        <v>37</v>
      </c>
      <c r="C42" s="15" t="s">
        <v>602</v>
      </c>
      <c r="D42" s="15" t="s">
        <v>603</v>
      </c>
      <c r="E42" s="14" t="s">
        <v>39</v>
      </c>
      <c r="F42" s="16">
        <v>181.324</v>
      </c>
      <c r="G42" s="16">
        <v>85</v>
      </c>
      <c r="H42" s="17">
        <f t="shared" si="0"/>
        <v>15412.54</v>
      </c>
      <c r="I42" s="24" t="s">
        <v>601</v>
      </c>
      <c r="J42" s="11"/>
      <c r="K42" s="11"/>
    </row>
    <row r="43" s="2" customFormat="1" ht="33.75" spans="1:11">
      <c r="A43" s="11"/>
      <c r="B43" s="14">
        <v>38</v>
      </c>
      <c r="C43" s="15" t="s">
        <v>600</v>
      </c>
      <c r="D43" s="15" t="s">
        <v>604</v>
      </c>
      <c r="E43" s="14" t="s">
        <v>39</v>
      </c>
      <c r="F43" s="16">
        <v>3.947</v>
      </c>
      <c r="G43" s="16">
        <v>60</v>
      </c>
      <c r="H43" s="17">
        <f t="shared" si="0"/>
        <v>236.82</v>
      </c>
      <c r="I43" s="24" t="s">
        <v>605</v>
      </c>
      <c r="J43" s="11"/>
      <c r="K43" s="11"/>
    </row>
    <row r="44" s="2" customFormat="1" ht="33.75" spans="1:11">
      <c r="A44" s="11"/>
      <c r="B44" s="14">
        <v>39</v>
      </c>
      <c r="C44" s="15" t="s">
        <v>602</v>
      </c>
      <c r="D44" s="15" t="s">
        <v>604</v>
      </c>
      <c r="E44" s="14" t="s">
        <v>39</v>
      </c>
      <c r="F44" s="16">
        <v>4.566</v>
      </c>
      <c r="G44" s="16">
        <v>60</v>
      </c>
      <c r="H44" s="17">
        <f t="shared" si="0"/>
        <v>273.96</v>
      </c>
      <c r="I44" s="24" t="s">
        <v>605</v>
      </c>
      <c r="J44" s="11"/>
      <c r="K44" s="11"/>
    </row>
    <row r="45" s="2" customFormat="1" ht="33.75" spans="1:11">
      <c r="A45" s="11"/>
      <c r="B45" s="14">
        <v>40</v>
      </c>
      <c r="C45" s="15" t="s">
        <v>602</v>
      </c>
      <c r="D45" s="15" t="s">
        <v>606</v>
      </c>
      <c r="E45" s="14" t="s">
        <v>39</v>
      </c>
      <c r="F45" s="16">
        <v>8.455</v>
      </c>
      <c r="G45" s="16">
        <v>85</v>
      </c>
      <c r="H45" s="17">
        <f t="shared" si="0"/>
        <v>718.675</v>
      </c>
      <c r="I45" s="24" t="s">
        <v>601</v>
      </c>
      <c r="J45" s="11"/>
      <c r="K45" s="11"/>
    </row>
    <row r="46" s="2" customFormat="1" ht="45" spans="1:11">
      <c r="A46" s="11"/>
      <c r="B46" s="14">
        <v>41</v>
      </c>
      <c r="C46" s="15" t="s">
        <v>607</v>
      </c>
      <c r="D46" s="15" t="s">
        <v>608</v>
      </c>
      <c r="E46" s="14" t="s">
        <v>39</v>
      </c>
      <c r="F46" s="16">
        <v>1.706</v>
      </c>
      <c r="G46" s="16">
        <v>58</v>
      </c>
      <c r="H46" s="17">
        <f t="shared" si="0"/>
        <v>98.948</v>
      </c>
      <c r="I46" s="24" t="s">
        <v>563</v>
      </c>
      <c r="J46" s="11"/>
      <c r="K46" s="11"/>
    </row>
    <row r="47" s="2" customFormat="1" ht="45" spans="1:11">
      <c r="A47" s="11"/>
      <c r="B47" s="14">
        <v>42</v>
      </c>
      <c r="C47" s="15" t="s">
        <v>609</v>
      </c>
      <c r="D47" s="15" t="s">
        <v>610</v>
      </c>
      <c r="E47" s="14" t="s">
        <v>39</v>
      </c>
      <c r="F47" s="16">
        <v>106.855</v>
      </c>
      <c r="G47" s="16">
        <v>66</v>
      </c>
      <c r="H47" s="17">
        <f t="shared" si="0"/>
        <v>7052.43</v>
      </c>
      <c r="I47" s="24" t="s">
        <v>563</v>
      </c>
      <c r="J47" s="11"/>
      <c r="K47" s="11"/>
    </row>
    <row r="48" s="2" customFormat="1" ht="45" spans="1:11">
      <c r="A48" s="11"/>
      <c r="B48" s="14">
        <v>43</v>
      </c>
      <c r="C48" s="15" t="s">
        <v>611</v>
      </c>
      <c r="D48" s="15" t="s">
        <v>612</v>
      </c>
      <c r="E48" s="14" t="s">
        <v>39</v>
      </c>
      <c r="F48" s="16">
        <v>15.925</v>
      </c>
      <c r="G48" s="16">
        <v>365</v>
      </c>
      <c r="H48" s="17">
        <f t="shared" si="0"/>
        <v>5812.625</v>
      </c>
      <c r="I48" s="24" t="s">
        <v>563</v>
      </c>
      <c r="J48" s="11"/>
      <c r="K48" s="11"/>
    </row>
    <row r="49" s="2" customFormat="1" ht="45" spans="1:11">
      <c r="A49" s="11"/>
      <c r="B49" s="14">
        <v>44</v>
      </c>
      <c r="C49" s="15" t="s">
        <v>613</v>
      </c>
      <c r="D49" s="15" t="s">
        <v>614</v>
      </c>
      <c r="E49" s="14" t="s">
        <v>39</v>
      </c>
      <c r="F49" s="16">
        <v>20.4</v>
      </c>
      <c r="G49" s="16">
        <v>365</v>
      </c>
      <c r="H49" s="17">
        <f t="shared" si="0"/>
        <v>7446</v>
      </c>
      <c r="I49" s="24" t="s">
        <v>563</v>
      </c>
      <c r="J49" s="11"/>
      <c r="K49" s="11"/>
    </row>
    <row r="50" s="2" customFormat="1" ht="45" spans="1:11">
      <c r="A50" s="11"/>
      <c r="B50" s="14">
        <v>45</v>
      </c>
      <c r="C50" s="18" t="s">
        <v>615</v>
      </c>
      <c r="D50" s="15" t="s">
        <v>616</v>
      </c>
      <c r="E50" s="14" t="s">
        <v>39</v>
      </c>
      <c r="F50" s="16">
        <v>72</v>
      </c>
      <c r="G50" s="16">
        <v>1800</v>
      </c>
      <c r="H50" s="17">
        <f t="shared" si="0"/>
        <v>129600</v>
      </c>
      <c r="I50" s="24" t="s">
        <v>563</v>
      </c>
      <c r="J50" s="11"/>
      <c r="K50" s="11"/>
    </row>
    <row r="51" s="2" customFormat="1" ht="45" spans="1:11">
      <c r="A51" s="11"/>
      <c r="B51" s="14">
        <v>46</v>
      </c>
      <c r="C51" s="15" t="s">
        <v>611</v>
      </c>
      <c r="D51" s="15" t="s">
        <v>617</v>
      </c>
      <c r="E51" s="14" t="s">
        <v>39</v>
      </c>
      <c r="F51" s="16">
        <v>39.7</v>
      </c>
      <c r="G51" s="16">
        <v>365</v>
      </c>
      <c r="H51" s="17">
        <f t="shared" si="0"/>
        <v>14490.5</v>
      </c>
      <c r="I51" s="24" t="s">
        <v>563</v>
      </c>
      <c r="J51" s="11"/>
      <c r="K51" s="11"/>
    </row>
    <row r="52" s="2" customFormat="1" ht="45" spans="1:11">
      <c r="A52" s="11"/>
      <c r="B52" s="14">
        <v>48</v>
      </c>
      <c r="C52" s="15" t="s">
        <v>561</v>
      </c>
      <c r="D52" s="15" t="s">
        <v>618</v>
      </c>
      <c r="E52" s="14" t="s">
        <v>39</v>
      </c>
      <c r="F52" s="16">
        <v>23.331</v>
      </c>
      <c r="G52" s="16">
        <v>160</v>
      </c>
      <c r="H52" s="17">
        <f t="shared" si="0"/>
        <v>3732.96</v>
      </c>
      <c r="I52" s="24" t="s">
        <v>563</v>
      </c>
      <c r="J52" s="11"/>
      <c r="K52" s="11"/>
    </row>
    <row r="53" s="2" customFormat="1" ht="45" spans="1:11">
      <c r="A53" s="11"/>
      <c r="B53" s="14">
        <v>49</v>
      </c>
      <c r="C53" s="15" t="s">
        <v>561</v>
      </c>
      <c r="D53" s="15" t="s">
        <v>619</v>
      </c>
      <c r="E53" s="14" t="s">
        <v>39</v>
      </c>
      <c r="F53" s="16">
        <v>16.687</v>
      </c>
      <c r="G53" s="16">
        <v>350</v>
      </c>
      <c r="H53" s="17">
        <f t="shared" si="0"/>
        <v>5840.45</v>
      </c>
      <c r="I53" s="24" t="s">
        <v>563</v>
      </c>
      <c r="J53" s="11"/>
      <c r="K53" s="11"/>
    </row>
    <row r="54" s="2" customFormat="1" ht="45" spans="1:11">
      <c r="A54" s="11"/>
      <c r="B54" s="14">
        <v>50</v>
      </c>
      <c r="C54" s="18" t="s">
        <v>620</v>
      </c>
      <c r="D54" s="15" t="s">
        <v>621</v>
      </c>
      <c r="E54" s="14" t="s">
        <v>39</v>
      </c>
      <c r="F54" s="16">
        <v>25.578</v>
      </c>
      <c r="G54" s="16">
        <v>1800</v>
      </c>
      <c r="H54" s="17">
        <f t="shared" si="0"/>
        <v>46040.4</v>
      </c>
      <c r="I54" s="24" t="s">
        <v>563</v>
      </c>
      <c r="J54" s="11"/>
      <c r="K54" s="11"/>
    </row>
    <row r="55" s="2" customFormat="1" ht="45" spans="1:11">
      <c r="A55" s="11"/>
      <c r="B55" s="14">
        <v>51</v>
      </c>
      <c r="C55" s="15" t="s">
        <v>622</v>
      </c>
      <c r="D55" s="15" t="s">
        <v>623</v>
      </c>
      <c r="E55" s="14" t="s">
        <v>39</v>
      </c>
      <c r="F55" s="16">
        <v>517.535</v>
      </c>
      <c r="G55" s="16">
        <v>230</v>
      </c>
      <c r="H55" s="17">
        <f t="shared" si="0"/>
        <v>119033.05</v>
      </c>
      <c r="I55" s="24" t="s">
        <v>563</v>
      </c>
      <c r="J55" s="11"/>
      <c r="K55" s="11"/>
    </row>
    <row r="56" s="2" customFormat="1" ht="45" spans="1:11">
      <c r="A56" s="11"/>
      <c r="B56" s="14">
        <v>52</v>
      </c>
      <c r="C56" s="15" t="s">
        <v>624</v>
      </c>
      <c r="D56" s="15" t="s">
        <v>625</v>
      </c>
      <c r="E56" s="14" t="s">
        <v>39</v>
      </c>
      <c r="F56" s="16">
        <v>19.145</v>
      </c>
      <c r="G56" s="16">
        <v>65</v>
      </c>
      <c r="H56" s="17">
        <f t="shared" si="0"/>
        <v>1244.425</v>
      </c>
      <c r="I56" s="24" t="s">
        <v>563</v>
      </c>
      <c r="J56" s="11"/>
      <c r="K56" s="11"/>
    </row>
    <row r="57" s="2" customFormat="1" ht="45" spans="1:11">
      <c r="A57" s="11"/>
      <c r="B57" s="14">
        <v>53</v>
      </c>
      <c r="C57" s="15" t="s">
        <v>626</v>
      </c>
      <c r="D57" s="15" t="s">
        <v>608</v>
      </c>
      <c r="E57" s="14" t="s">
        <v>39</v>
      </c>
      <c r="F57" s="16">
        <v>10.6</v>
      </c>
      <c r="G57" s="16">
        <v>380</v>
      </c>
      <c r="H57" s="17">
        <f t="shared" si="0"/>
        <v>4028</v>
      </c>
      <c r="I57" s="24" t="s">
        <v>563</v>
      </c>
      <c r="J57" s="11"/>
      <c r="K57" s="11"/>
    </row>
    <row r="58" s="2" customFormat="1" ht="45" spans="1:11">
      <c r="A58" s="11"/>
      <c r="B58" s="14">
        <v>54</v>
      </c>
      <c r="C58" s="15" t="s">
        <v>627</v>
      </c>
      <c r="D58" s="15" t="s">
        <v>628</v>
      </c>
      <c r="E58" s="14" t="s">
        <v>39</v>
      </c>
      <c r="F58" s="16">
        <v>380.471</v>
      </c>
      <c r="G58" s="16">
        <v>200</v>
      </c>
      <c r="H58" s="17">
        <f t="shared" si="0"/>
        <v>76094.2</v>
      </c>
      <c r="I58" s="24" t="s">
        <v>563</v>
      </c>
      <c r="J58" s="11"/>
      <c r="K58" s="11"/>
    </row>
    <row r="59" s="2" customFormat="1" ht="45" spans="1:11">
      <c r="A59" s="11"/>
      <c r="B59" s="14">
        <v>55</v>
      </c>
      <c r="C59" s="15" t="s">
        <v>561</v>
      </c>
      <c r="D59" s="15" t="s">
        <v>629</v>
      </c>
      <c r="E59" s="14" t="s">
        <v>39</v>
      </c>
      <c r="F59" s="16">
        <v>71.934</v>
      </c>
      <c r="G59" s="16">
        <v>170</v>
      </c>
      <c r="H59" s="17">
        <f t="shared" si="0"/>
        <v>12228.78</v>
      </c>
      <c r="I59" s="24" t="s">
        <v>563</v>
      </c>
      <c r="J59" s="11"/>
      <c r="K59" s="11"/>
    </row>
    <row r="60" s="2" customFormat="1" ht="45" spans="1:11">
      <c r="A60" s="11"/>
      <c r="B60" s="14">
        <v>56</v>
      </c>
      <c r="C60" s="15" t="s">
        <v>561</v>
      </c>
      <c r="D60" s="15" t="s">
        <v>630</v>
      </c>
      <c r="E60" s="14" t="s">
        <v>39</v>
      </c>
      <c r="F60" s="16">
        <v>45.316</v>
      </c>
      <c r="G60" s="16">
        <v>200</v>
      </c>
      <c r="H60" s="17">
        <f t="shared" si="0"/>
        <v>9063.2</v>
      </c>
      <c r="I60" s="24" t="s">
        <v>563</v>
      </c>
      <c r="J60" s="11"/>
      <c r="K60" s="11"/>
    </row>
    <row r="61" s="2" customFormat="1" ht="45" spans="1:11">
      <c r="A61" s="11"/>
      <c r="B61" s="14">
        <v>57</v>
      </c>
      <c r="C61" s="15" t="s">
        <v>561</v>
      </c>
      <c r="D61" s="15" t="s">
        <v>630</v>
      </c>
      <c r="E61" s="14" t="s">
        <v>39</v>
      </c>
      <c r="F61" s="16">
        <v>3.427</v>
      </c>
      <c r="G61" s="16">
        <v>200</v>
      </c>
      <c r="H61" s="17">
        <f t="shared" si="0"/>
        <v>685.4</v>
      </c>
      <c r="I61" s="24" t="s">
        <v>563</v>
      </c>
      <c r="J61" s="11"/>
      <c r="K61" s="11"/>
    </row>
    <row r="62" s="2" customFormat="1" ht="45" spans="1:11">
      <c r="A62" s="11"/>
      <c r="B62" s="14">
        <v>58</v>
      </c>
      <c r="C62" s="15" t="s">
        <v>561</v>
      </c>
      <c r="D62" s="15" t="s">
        <v>631</v>
      </c>
      <c r="E62" s="14" t="s">
        <v>39</v>
      </c>
      <c r="F62" s="16">
        <v>135.15</v>
      </c>
      <c r="G62" s="16">
        <v>200</v>
      </c>
      <c r="H62" s="17">
        <f t="shared" si="0"/>
        <v>27030</v>
      </c>
      <c r="I62" s="24" t="s">
        <v>563</v>
      </c>
      <c r="J62" s="11"/>
      <c r="K62" s="11"/>
    </row>
    <row r="63" s="2" customFormat="1" ht="45" spans="1:11">
      <c r="A63" s="11"/>
      <c r="B63" s="14">
        <v>59</v>
      </c>
      <c r="C63" s="15" t="s">
        <v>561</v>
      </c>
      <c r="D63" s="15" t="s">
        <v>632</v>
      </c>
      <c r="E63" s="14" t="s">
        <v>39</v>
      </c>
      <c r="F63" s="16">
        <v>174.053</v>
      </c>
      <c r="G63" s="16">
        <v>160</v>
      </c>
      <c r="H63" s="17">
        <f t="shared" si="0"/>
        <v>27848.48</v>
      </c>
      <c r="I63" s="24" t="s">
        <v>563</v>
      </c>
      <c r="J63" s="11"/>
      <c r="K63" s="11"/>
    </row>
    <row r="64" s="2" customFormat="1" ht="45" spans="1:11">
      <c r="A64" s="11"/>
      <c r="B64" s="14">
        <v>60</v>
      </c>
      <c r="C64" s="15" t="s">
        <v>561</v>
      </c>
      <c r="D64" s="15" t="s">
        <v>632</v>
      </c>
      <c r="E64" s="14" t="s">
        <v>39</v>
      </c>
      <c r="F64" s="16">
        <v>24.235</v>
      </c>
      <c r="G64" s="16">
        <v>160</v>
      </c>
      <c r="H64" s="17">
        <f t="shared" si="0"/>
        <v>3877.6</v>
      </c>
      <c r="I64" s="24" t="s">
        <v>563</v>
      </c>
      <c r="J64" s="11"/>
      <c r="K64" s="11"/>
    </row>
    <row r="65" s="2" customFormat="1" ht="45" spans="1:11">
      <c r="A65" s="11"/>
      <c r="B65" s="14">
        <v>61</v>
      </c>
      <c r="C65" s="15" t="s">
        <v>561</v>
      </c>
      <c r="D65" s="15" t="s">
        <v>633</v>
      </c>
      <c r="E65" s="14" t="s">
        <v>39</v>
      </c>
      <c r="F65" s="16">
        <v>881.401</v>
      </c>
      <c r="G65" s="16">
        <v>170</v>
      </c>
      <c r="H65" s="17">
        <f t="shared" si="0"/>
        <v>149838.17</v>
      </c>
      <c r="I65" s="24" t="s">
        <v>563</v>
      </c>
      <c r="J65" s="11"/>
      <c r="K65" s="11"/>
    </row>
    <row r="66" s="2" customFormat="1" ht="45" spans="1:11">
      <c r="A66" s="11"/>
      <c r="B66" s="14">
        <v>62</v>
      </c>
      <c r="C66" s="15" t="s">
        <v>561</v>
      </c>
      <c r="D66" s="15" t="s">
        <v>633</v>
      </c>
      <c r="E66" s="14" t="s">
        <v>39</v>
      </c>
      <c r="F66" s="16">
        <v>1987.363</v>
      </c>
      <c r="G66" s="16">
        <v>170</v>
      </c>
      <c r="H66" s="17">
        <f t="shared" si="0"/>
        <v>337851.71</v>
      </c>
      <c r="I66" s="24" t="s">
        <v>563</v>
      </c>
      <c r="J66" s="11"/>
      <c r="K66" s="11"/>
    </row>
    <row r="67" s="2" customFormat="1" ht="45" spans="1:11">
      <c r="A67" s="11"/>
      <c r="B67" s="14">
        <v>63</v>
      </c>
      <c r="C67" s="15" t="s">
        <v>561</v>
      </c>
      <c r="D67" s="15" t="s">
        <v>634</v>
      </c>
      <c r="E67" s="14" t="s">
        <v>39</v>
      </c>
      <c r="F67" s="16">
        <v>155.572</v>
      </c>
      <c r="G67" s="16">
        <v>210</v>
      </c>
      <c r="H67" s="17">
        <f t="shared" si="0"/>
        <v>32670.12</v>
      </c>
      <c r="I67" s="24" t="s">
        <v>563</v>
      </c>
      <c r="J67" s="11"/>
      <c r="K67" s="11"/>
    </row>
    <row r="68" s="2" customFormat="1" ht="45" spans="1:11">
      <c r="A68" s="11"/>
      <c r="B68" s="14">
        <v>64</v>
      </c>
      <c r="C68" s="15" t="s">
        <v>561</v>
      </c>
      <c r="D68" s="15" t="s">
        <v>634</v>
      </c>
      <c r="E68" s="14" t="s">
        <v>39</v>
      </c>
      <c r="F68" s="16">
        <v>88.048</v>
      </c>
      <c r="G68" s="16">
        <v>210</v>
      </c>
      <c r="H68" s="17">
        <f t="shared" si="0"/>
        <v>18490.08</v>
      </c>
      <c r="I68" s="24" t="s">
        <v>563</v>
      </c>
      <c r="J68" s="11"/>
      <c r="K68" s="11"/>
    </row>
    <row r="69" s="2" customFormat="1" ht="45" spans="1:11">
      <c r="A69" s="11"/>
      <c r="B69" s="14">
        <v>65</v>
      </c>
      <c r="C69" s="15" t="s">
        <v>627</v>
      </c>
      <c r="D69" s="15" t="s">
        <v>635</v>
      </c>
      <c r="E69" s="14" t="s">
        <v>39</v>
      </c>
      <c r="F69" s="16">
        <v>3133.217</v>
      </c>
      <c r="G69" s="16">
        <v>170</v>
      </c>
      <c r="H69" s="17">
        <f t="shared" si="0"/>
        <v>532646.89</v>
      </c>
      <c r="I69" s="24" t="s">
        <v>563</v>
      </c>
      <c r="J69" s="11"/>
      <c r="K69" s="11"/>
    </row>
    <row r="70" s="2" customFormat="1" ht="45" spans="1:11">
      <c r="A70" s="11"/>
      <c r="B70" s="14">
        <v>66</v>
      </c>
      <c r="C70" s="15" t="s">
        <v>627</v>
      </c>
      <c r="D70" s="15" t="s">
        <v>635</v>
      </c>
      <c r="E70" s="14" t="s">
        <v>39</v>
      </c>
      <c r="F70" s="16">
        <v>183.671</v>
      </c>
      <c r="G70" s="16">
        <v>170</v>
      </c>
      <c r="H70" s="17">
        <f t="shared" si="0"/>
        <v>31224.07</v>
      </c>
      <c r="I70" s="24" t="s">
        <v>563</v>
      </c>
      <c r="J70" s="11"/>
      <c r="K70" s="11"/>
    </row>
    <row r="71" s="2" customFormat="1" ht="45" spans="1:11">
      <c r="A71" s="11"/>
      <c r="B71" s="14">
        <v>67</v>
      </c>
      <c r="C71" s="15" t="s">
        <v>561</v>
      </c>
      <c r="D71" s="15" t="s">
        <v>636</v>
      </c>
      <c r="E71" s="14" t="s">
        <v>39</v>
      </c>
      <c r="F71" s="16">
        <v>15.3</v>
      </c>
      <c r="G71" s="16">
        <v>350</v>
      </c>
      <c r="H71" s="17">
        <f t="shared" ref="H71:H134" si="1">F71*G71</f>
        <v>5355</v>
      </c>
      <c r="I71" s="24" t="s">
        <v>563</v>
      </c>
      <c r="J71" s="11"/>
      <c r="K71" s="11"/>
    </row>
    <row r="72" s="2" customFormat="1" ht="45" spans="1:11">
      <c r="A72" s="11"/>
      <c r="B72" s="14">
        <v>68</v>
      </c>
      <c r="C72" s="15" t="s">
        <v>561</v>
      </c>
      <c r="D72" s="15" t="s">
        <v>637</v>
      </c>
      <c r="E72" s="14" t="s">
        <v>39</v>
      </c>
      <c r="F72" s="16">
        <v>15.3</v>
      </c>
      <c r="G72" s="16">
        <v>350</v>
      </c>
      <c r="H72" s="17">
        <f t="shared" si="1"/>
        <v>5355</v>
      </c>
      <c r="I72" s="24" t="s">
        <v>563</v>
      </c>
      <c r="J72" s="11"/>
      <c r="K72" s="11"/>
    </row>
    <row r="73" s="2" customFormat="1" ht="45" spans="1:11">
      <c r="A73" s="11"/>
      <c r="B73" s="14">
        <v>69</v>
      </c>
      <c r="C73" s="15" t="s">
        <v>561</v>
      </c>
      <c r="D73" s="15" t="s">
        <v>638</v>
      </c>
      <c r="E73" s="14" t="s">
        <v>39</v>
      </c>
      <c r="F73" s="16">
        <v>12.852</v>
      </c>
      <c r="G73" s="16">
        <v>350</v>
      </c>
      <c r="H73" s="17">
        <f t="shared" si="1"/>
        <v>4498.2</v>
      </c>
      <c r="I73" s="24" t="s">
        <v>563</v>
      </c>
      <c r="J73" s="11"/>
      <c r="K73" s="11"/>
    </row>
    <row r="74" s="2" customFormat="1" ht="45" spans="1:11">
      <c r="A74" s="11"/>
      <c r="B74" s="14">
        <v>70</v>
      </c>
      <c r="C74" s="15" t="s">
        <v>561</v>
      </c>
      <c r="D74" s="15" t="s">
        <v>639</v>
      </c>
      <c r="E74" s="14" t="s">
        <v>39</v>
      </c>
      <c r="F74" s="16">
        <v>26.377</v>
      </c>
      <c r="G74" s="16">
        <v>220</v>
      </c>
      <c r="H74" s="17">
        <f t="shared" si="1"/>
        <v>5802.94</v>
      </c>
      <c r="I74" s="24" t="s">
        <v>563</v>
      </c>
      <c r="J74" s="11"/>
      <c r="K74" s="11"/>
    </row>
    <row r="75" s="2" customFormat="1" ht="45" spans="1:11">
      <c r="A75" s="11"/>
      <c r="B75" s="14">
        <v>71</v>
      </c>
      <c r="C75" s="15" t="s">
        <v>561</v>
      </c>
      <c r="D75" s="15" t="s">
        <v>640</v>
      </c>
      <c r="E75" s="14" t="s">
        <v>39</v>
      </c>
      <c r="F75" s="16">
        <v>42.35</v>
      </c>
      <c r="G75" s="16">
        <v>220</v>
      </c>
      <c r="H75" s="17">
        <f t="shared" si="1"/>
        <v>9317</v>
      </c>
      <c r="I75" s="24" t="s">
        <v>563</v>
      </c>
      <c r="J75" s="11"/>
      <c r="K75" s="11"/>
    </row>
    <row r="76" s="2" customFormat="1" ht="45" spans="1:11">
      <c r="A76" s="11"/>
      <c r="B76" s="14">
        <v>72</v>
      </c>
      <c r="C76" s="15" t="s">
        <v>561</v>
      </c>
      <c r="D76" s="15" t="s">
        <v>641</v>
      </c>
      <c r="E76" s="14" t="s">
        <v>39</v>
      </c>
      <c r="F76" s="16">
        <v>4.039</v>
      </c>
      <c r="G76" s="16">
        <v>220</v>
      </c>
      <c r="H76" s="17">
        <f t="shared" si="1"/>
        <v>888.58</v>
      </c>
      <c r="I76" s="24" t="s">
        <v>563</v>
      </c>
      <c r="J76" s="11"/>
      <c r="K76" s="11"/>
    </row>
    <row r="77" s="2" customFormat="1" ht="45" spans="1:11">
      <c r="A77" s="11"/>
      <c r="B77" s="14">
        <v>73</v>
      </c>
      <c r="C77" s="15" t="s">
        <v>561</v>
      </c>
      <c r="D77" s="15" t="s">
        <v>642</v>
      </c>
      <c r="E77" s="14" t="s">
        <v>39</v>
      </c>
      <c r="F77" s="16">
        <v>6.018</v>
      </c>
      <c r="G77" s="16">
        <v>200</v>
      </c>
      <c r="H77" s="17">
        <f t="shared" si="1"/>
        <v>1203.6</v>
      </c>
      <c r="I77" s="24" t="s">
        <v>563</v>
      </c>
      <c r="J77" s="11"/>
      <c r="K77" s="11"/>
    </row>
    <row r="78" s="2" customFormat="1" ht="45" spans="1:11">
      <c r="A78" s="11"/>
      <c r="B78" s="14">
        <v>74</v>
      </c>
      <c r="C78" s="15" t="s">
        <v>561</v>
      </c>
      <c r="D78" s="15" t="s">
        <v>643</v>
      </c>
      <c r="E78" s="14" t="s">
        <v>39</v>
      </c>
      <c r="F78" s="16">
        <v>9.18</v>
      </c>
      <c r="G78" s="16">
        <v>200</v>
      </c>
      <c r="H78" s="17">
        <f t="shared" si="1"/>
        <v>1836</v>
      </c>
      <c r="I78" s="24" t="s">
        <v>563</v>
      </c>
      <c r="J78" s="11"/>
      <c r="K78" s="11"/>
    </row>
    <row r="79" s="2" customFormat="1" ht="45" spans="1:11">
      <c r="A79" s="11"/>
      <c r="B79" s="14">
        <v>75</v>
      </c>
      <c r="C79" s="15" t="s">
        <v>561</v>
      </c>
      <c r="D79" s="15" t="s">
        <v>644</v>
      </c>
      <c r="E79" s="14" t="s">
        <v>39</v>
      </c>
      <c r="F79" s="16">
        <v>73.44</v>
      </c>
      <c r="G79" s="16">
        <v>200</v>
      </c>
      <c r="H79" s="17">
        <f t="shared" si="1"/>
        <v>14688</v>
      </c>
      <c r="I79" s="24" t="s">
        <v>563</v>
      </c>
      <c r="J79" s="11"/>
      <c r="K79" s="11"/>
    </row>
    <row r="80" s="2" customFormat="1" ht="45" spans="1:11">
      <c r="A80" s="11"/>
      <c r="B80" s="14">
        <v>76</v>
      </c>
      <c r="C80" s="15" t="s">
        <v>561</v>
      </c>
      <c r="D80" s="15" t="s">
        <v>645</v>
      </c>
      <c r="E80" s="14" t="s">
        <v>39</v>
      </c>
      <c r="F80" s="16">
        <v>75.959</v>
      </c>
      <c r="G80" s="16">
        <v>200</v>
      </c>
      <c r="H80" s="17">
        <f t="shared" si="1"/>
        <v>15191.8</v>
      </c>
      <c r="I80" s="24" t="s">
        <v>563</v>
      </c>
      <c r="J80" s="11"/>
      <c r="K80" s="11"/>
    </row>
    <row r="81" s="2" customFormat="1" ht="45" spans="1:11">
      <c r="A81" s="11"/>
      <c r="B81" s="14">
        <v>77</v>
      </c>
      <c r="C81" s="15" t="s">
        <v>561</v>
      </c>
      <c r="D81" s="15" t="s">
        <v>646</v>
      </c>
      <c r="E81" s="14" t="s">
        <v>39</v>
      </c>
      <c r="F81" s="16">
        <v>13.77</v>
      </c>
      <c r="G81" s="16">
        <v>200</v>
      </c>
      <c r="H81" s="17">
        <f t="shared" si="1"/>
        <v>2754</v>
      </c>
      <c r="I81" s="24" t="s">
        <v>563</v>
      </c>
      <c r="J81" s="11"/>
      <c r="K81" s="11"/>
    </row>
    <row r="82" s="2" customFormat="1" ht="45" spans="1:11">
      <c r="A82" s="11"/>
      <c r="B82" s="14">
        <v>78</v>
      </c>
      <c r="C82" s="15" t="s">
        <v>561</v>
      </c>
      <c r="D82" s="15" t="s">
        <v>647</v>
      </c>
      <c r="E82" s="14" t="s">
        <v>39</v>
      </c>
      <c r="F82" s="16">
        <v>17.289</v>
      </c>
      <c r="G82" s="16">
        <v>200</v>
      </c>
      <c r="H82" s="17">
        <f t="shared" si="1"/>
        <v>3457.8</v>
      </c>
      <c r="I82" s="24" t="s">
        <v>563</v>
      </c>
      <c r="J82" s="11"/>
      <c r="K82" s="11"/>
    </row>
    <row r="83" s="2" customFormat="1" ht="45" spans="1:11">
      <c r="A83" s="11"/>
      <c r="B83" s="14">
        <v>79</v>
      </c>
      <c r="C83" s="15" t="s">
        <v>648</v>
      </c>
      <c r="D83" s="15" t="s">
        <v>649</v>
      </c>
      <c r="E83" s="14" t="s">
        <v>45</v>
      </c>
      <c r="F83" s="16">
        <v>48.96</v>
      </c>
      <c r="G83" s="16">
        <v>1060</v>
      </c>
      <c r="H83" s="17">
        <f t="shared" si="1"/>
        <v>51897.6</v>
      </c>
      <c r="I83" s="24" t="s">
        <v>563</v>
      </c>
      <c r="J83" s="11"/>
      <c r="K83" s="11"/>
    </row>
    <row r="84" s="2" customFormat="1" ht="47.25" spans="1:11">
      <c r="A84" s="11"/>
      <c r="B84" s="14">
        <v>80</v>
      </c>
      <c r="C84" s="15" t="s">
        <v>650</v>
      </c>
      <c r="D84" s="15" t="s">
        <v>651</v>
      </c>
      <c r="E84" s="14" t="s">
        <v>39</v>
      </c>
      <c r="F84" s="16">
        <v>14801.6</v>
      </c>
      <c r="G84" s="16">
        <v>18</v>
      </c>
      <c r="H84" s="17">
        <f t="shared" si="1"/>
        <v>266428.8</v>
      </c>
      <c r="I84" s="24" t="s">
        <v>652</v>
      </c>
      <c r="J84" s="11"/>
      <c r="K84" s="11"/>
    </row>
    <row r="85" s="2" customFormat="1" ht="47.25" spans="1:11">
      <c r="A85" s="11"/>
      <c r="B85" s="14">
        <v>81</v>
      </c>
      <c r="C85" s="15" t="s">
        <v>653</v>
      </c>
      <c r="D85" s="15" t="s">
        <v>651</v>
      </c>
      <c r="E85" s="14" t="s">
        <v>39</v>
      </c>
      <c r="F85" s="16">
        <v>4571.6</v>
      </c>
      <c r="G85" s="16">
        <v>20.5</v>
      </c>
      <c r="H85" s="17">
        <f t="shared" si="1"/>
        <v>93717.8</v>
      </c>
      <c r="I85" s="24" t="s">
        <v>652</v>
      </c>
      <c r="J85" s="11"/>
      <c r="K85" s="11"/>
    </row>
    <row r="86" s="2" customFormat="1" ht="47.25" spans="1:11">
      <c r="A86" s="11"/>
      <c r="B86" s="14">
        <v>82</v>
      </c>
      <c r="C86" s="15" t="s">
        <v>654</v>
      </c>
      <c r="D86" s="15" t="s">
        <v>655</v>
      </c>
      <c r="E86" s="14" t="s">
        <v>86</v>
      </c>
      <c r="F86" s="16">
        <v>10</v>
      </c>
      <c r="G86" s="16">
        <v>1414</v>
      </c>
      <c r="H86" s="17">
        <f t="shared" si="1"/>
        <v>14140</v>
      </c>
      <c r="I86" s="24" t="s">
        <v>652</v>
      </c>
      <c r="J86" s="11"/>
      <c r="K86" s="11"/>
    </row>
    <row r="87" s="2" customFormat="1" ht="47.25" spans="1:11">
      <c r="A87" s="11"/>
      <c r="B87" s="14">
        <v>83</v>
      </c>
      <c r="C87" s="15" t="s">
        <v>656</v>
      </c>
      <c r="D87" s="15" t="s">
        <v>657</v>
      </c>
      <c r="E87" s="14" t="s">
        <v>86</v>
      </c>
      <c r="F87" s="16">
        <v>6</v>
      </c>
      <c r="G87" s="16">
        <v>14950</v>
      </c>
      <c r="H87" s="17">
        <f t="shared" si="1"/>
        <v>89700</v>
      </c>
      <c r="I87" s="24" t="s">
        <v>652</v>
      </c>
      <c r="J87" s="11"/>
      <c r="K87" s="11"/>
    </row>
    <row r="88" s="2" customFormat="1" ht="47.25" spans="1:11">
      <c r="A88" s="11"/>
      <c r="B88" s="14">
        <v>84</v>
      </c>
      <c r="C88" s="15" t="s">
        <v>658</v>
      </c>
      <c r="D88" s="15" t="s">
        <v>659</v>
      </c>
      <c r="E88" s="14" t="s">
        <v>86</v>
      </c>
      <c r="F88" s="16">
        <v>6</v>
      </c>
      <c r="G88" s="16">
        <v>3650</v>
      </c>
      <c r="H88" s="17">
        <f t="shared" si="1"/>
        <v>21900</v>
      </c>
      <c r="I88" s="24" t="s">
        <v>652</v>
      </c>
      <c r="J88" s="11"/>
      <c r="K88" s="11"/>
    </row>
    <row r="89" s="2" customFormat="1" ht="47.25" spans="1:11">
      <c r="A89" s="11"/>
      <c r="B89" s="14">
        <v>85</v>
      </c>
      <c r="C89" s="15" t="s">
        <v>660</v>
      </c>
      <c r="D89" s="15" t="s">
        <v>661</v>
      </c>
      <c r="E89" s="14" t="s">
        <v>86</v>
      </c>
      <c r="F89" s="16">
        <v>2</v>
      </c>
      <c r="G89" s="16">
        <v>16200</v>
      </c>
      <c r="H89" s="17">
        <f t="shared" si="1"/>
        <v>32400</v>
      </c>
      <c r="I89" s="24" t="s">
        <v>652</v>
      </c>
      <c r="J89" s="11"/>
      <c r="K89" s="11"/>
    </row>
    <row r="90" s="2" customFormat="1" ht="47.25" spans="1:11">
      <c r="A90" s="11"/>
      <c r="B90" s="14">
        <v>86</v>
      </c>
      <c r="C90" s="15" t="s">
        <v>662</v>
      </c>
      <c r="D90" s="15" t="s">
        <v>663</v>
      </c>
      <c r="E90" s="14" t="s">
        <v>86</v>
      </c>
      <c r="F90" s="16">
        <v>11</v>
      </c>
      <c r="G90" s="16">
        <v>1145</v>
      </c>
      <c r="H90" s="17">
        <f t="shared" si="1"/>
        <v>12595</v>
      </c>
      <c r="I90" s="24" t="s">
        <v>652</v>
      </c>
      <c r="J90" s="11"/>
      <c r="K90" s="11"/>
    </row>
    <row r="91" s="2" customFormat="1" ht="47.25" spans="1:11">
      <c r="A91" s="11"/>
      <c r="B91" s="14">
        <v>87</v>
      </c>
      <c r="C91" s="15" t="s">
        <v>664</v>
      </c>
      <c r="D91" s="15" t="s">
        <v>665</v>
      </c>
      <c r="E91" s="14" t="s">
        <v>86</v>
      </c>
      <c r="F91" s="16">
        <v>62</v>
      </c>
      <c r="G91" s="16">
        <v>3130</v>
      </c>
      <c r="H91" s="17">
        <f t="shared" si="1"/>
        <v>194060</v>
      </c>
      <c r="I91" s="24" t="s">
        <v>652</v>
      </c>
      <c r="J91" s="11"/>
      <c r="K91" s="11"/>
    </row>
    <row r="92" s="2" customFormat="1" ht="47.25" spans="1:11">
      <c r="A92" s="11"/>
      <c r="B92" s="14">
        <v>88</v>
      </c>
      <c r="C92" s="15" t="s">
        <v>91</v>
      </c>
      <c r="D92" s="15" t="s">
        <v>666</v>
      </c>
      <c r="E92" s="14" t="s">
        <v>86</v>
      </c>
      <c r="F92" s="16">
        <v>4</v>
      </c>
      <c r="G92" s="16">
        <v>13650</v>
      </c>
      <c r="H92" s="17">
        <f t="shared" si="1"/>
        <v>54600</v>
      </c>
      <c r="I92" s="24" t="s">
        <v>652</v>
      </c>
      <c r="J92" s="11"/>
      <c r="K92" s="11"/>
    </row>
    <row r="93" s="2" customFormat="1" ht="47.25" spans="1:11">
      <c r="A93" s="11"/>
      <c r="B93" s="14">
        <v>89</v>
      </c>
      <c r="C93" s="15" t="s">
        <v>667</v>
      </c>
      <c r="D93" s="15" t="s">
        <v>668</v>
      </c>
      <c r="E93" s="14" t="s">
        <v>86</v>
      </c>
      <c r="F93" s="16">
        <v>8</v>
      </c>
      <c r="G93" s="16">
        <v>6060</v>
      </c>
      <c r="H93" s="17">
        <f t="shared" si="1"/>
        <v>48480</v>
      </c>
      <c r="I93" s="24" t="s">
        <v>652</v>
      </c>
      <c r="J93" s="11"/>
      <c r="K93" s="11"/>
    </row>
    <row r="94" s="2" customFormat="1" ht="47.25" spans="1:11">
      <c r="A94" s="11"/>
      <c r="B94" s="14">
        <v>90</v>
      </c>
      <c r="C94" s="15" t="s">
        <v>669</v>
      </c>
      <c r="D94" s="15" t="s">
        <v>670</v>
      </c>
      <c r="E94" s="14" t="s">
        <v>86</v>
      </c>
      <c r="F94" s="16">
        <v>17</v>
      </c>
      <c r="G94" s="16">
        <v>3000</v>
      </c>
      <c r="H94" s="17">
        <f t="shared" si="1"/>
        <v>51000</v>
      </c>
      <c r="I94" s="24" t="s">
        <v>652</v>
      </c>
      <c r="J94" s="11"/>
      <c r="K94" s="11"/>
    </row>
    <row r="95" s="2" customFormat="1" ht="47.25" spans="1:11">
      <c r="A95" s="11"/>
      <c r="B95" s="14">
        <v>91</v>
      </c>
      <c r="C95" s="15" t="s">
        <v>671</v>
      </c>
      <c r="D95" s="15" t="s">
        <v>672</v>
      </c>
      <c r="E95" s="14" t="s">
        <v>86</v>
      </c>
      <c r="F95" s="16">
        <v>17</v>
      </c>
      <c r="G95" s="16">
        <v>3260</v>
      </c>
      <c r="H95" s="17">
        <f t="shared" si="1"/>
        <v>55420</v>
      </c>
      <c r="I95" s="24" t="s">
        <v>652</v>
      </c>
      <c r="J95" s="11"/>
      <c r="K95" s="11"/>
    </row>
    <row r="96" s="2" customFormat="1" ht="47.25" spans="1:11">
      <c r="A96" s="11"/>
      <c r="B96" s="14">
        <v>92</v>
      </c>
      <c r="C96" s="15" t="s">
        <v>673</v>
      </c>
      <c r="D96" s="15" t="s">
        <v>674</v>
      </c>
      <c r="E96" s="14" t="s">
        <v>86</v>
      </c>
      <c r="F96" s="16">
        <v>25</v>
      </c>
      <c r="G96" s="16">
        <v>1960</v>
      </c>
      <c r="H96" s="17">
        <f t="shared" si="1"/>
        <v>49000</v>
      </c>
      <c r="I96" s="24" t="s">
        <v>652</v>
      </c>
      <c r="J96" s="11"/>
      <c r="K96" s="11"/>
    </row>
    <row r="97" s="2" customFormat="1" ht="47.25" spans="1:11">
      <c r="A97" s="11"/>
      <c r="B97" s="14">
        <v>93</v>
      </c>
      <c r="C97" s="15" t="s">
        <v>675</v>
      </c>
      <c r="D97" s="15" t="s">
        <v>676</v>
      </c>
      <c r="E97" s="14" t="s">
        <v>86</v>
      </c>
      <c r="F97" s="16">
        <v>5</v>
      </c>
      <c r="G97" s="16">
        <v>2220</v>
      </c>
      <c r="H97" s="17">
        <f t="shared" si="1"/>
        <v>11100</v>
      </c>
      <c r="I97" s="24" t="s">
        <v>652</v>
      </c>
      <c r="J97" s="11"/>
      <c r="K97" s="11"/>
    </row>
    <row r="98" s="2" customFormat="1" ht="47.25" spans="1:11">
      <c r="A98" s="11"/>
      <c r="B98" s="14">
        <v>94</v>
      </c>
      <c r="C98" s="15" t="s">
        <v>677</v>
      </c>
      <c r="D98" s="15" t="s">
        <v>678</v>
      </c>
      <c r="E98" s="14" t="s">
        <v>86</v>
      </c>
      <c r="F98" s="16">
        <v>14</v>
      </c>
      <c r="G98" s="16">
        <v>2055</v>
      </c>
      <c r="H98" s="17">
        <f t="shared" si="1"/>
        <v>28770</v>
      </c>
      <c r="I98" s="24" t="s">
        <v>652</v>
      </c>
      <c r="J98" s="11"/>
      <c r="K98" s="11"/>
    </row>
    <row r="99" s="2" customFormat="1" ht="47.25" spans="1:11">
      <c r="A99" s="11"/>
      <c r="B99" s="14">
        <v>95</v>
      </c>
      <c r="C99" s="15" t="s">
        <v>679</v>
      </c>
      <c r="D99" s="15" t="s">
        <v>680</v>
      </c>
      <c r="E99" s="14" t="s">
        <v>86</v>
      </c>
      <c r="F99" s="16">
        <v>45</v>
      </c>
      <c r="G99" s="16">
        <v>1630</v>
      </c>
      <c r="H99" s="17">
        <f t="shared" si="1"/>
        <v>73350</v>
      </c>
      <c r="I99" s="24" t="s">
        <v>652</v>
      </c>
      <c r="J99" s="11"/>
      <c r="K99" s="11"/>
    </row>
    <row r="100" s="2" customFormat="1" ht="47.25" spans="1:11">
      <c r="A100" s="11"/>
      <c r="B100" s="14">
        <v>96</v>
      </c>
      <c r="C100" s="15" t="s">
        <v>681</v>
      </c>
      <c r="D100" s="15" t="s">
        <v>682</v>
      </c>
      <c r="E100" s="14" t="s">
        <v>86</v>
      </c>
      <c r="F100" s="16">
        <v>16</v>
      </c>
      <c r="G100" s="16">
        <v>2055</v>
      </c>
      <c r="H100" s="17">
        <f t="shared" si="1"/>
        <v>32880</v>
      </c>
      <c r="I100" s="24" t="s">
        <v>652</v>
      </c>
      <c r="J100" s="11"/>
      <c r="K100" s="11"/>
    </row>
    <row r="101" s="2" customFormat="1" ht="47.25" spans="1:11">
      <c r="A101" s="11"/>
      <c r="B101" s="14">
        <v>97</v>
      </c>
      <c r="C101" s="15" t="s">
        <v>683</v>
      </c>
      <c r="D101" s="15" t="s">
        <v>680</v>
      </c>
      <c r="E101" s="14" t="s">
        <v>86</v>
      </c>
      <c r="F101" s="16">
        <v>38</v>
      </c>
      <c r="G101" s="16">
        <v>1630</v>
      </c>
      <c r="H101" s="17">
        <f t="shared" si="1"/>
        <v>61940</v>
      </c>
      <c r="I101" s="24" t="s">
        <v>652</v>
      </c>
      <c r="J101" s="11"/>
      <c r="K101" s="11"/>
    </row>
    <row r="102" s="2" customFormat="1" ht="47.25" spans="1:11">
      <c r="A102" s="11"/>
      <c r="B102" s="14">
        <v>98</v>
      </c>
      <c r="C102" s="15" t="s">
        <v>684</v>
      </c>
      <c r="D102" s="15" t="s">
        <v>680</v>
      </c>
      <c r="E102" s="14" t="s">
        <v>86</v>
      </c>
      <c r="F102" s="16">
        <v>14</v>
      </c>
      <c r="G102" s="16">
        <v>1630</v>
      </c>
      <c r="H102" s="17">
        <f t="shared" si="1"/>
        <v>22820</v>
      </c>
      <c r="I102" s="24" t="s">
        <v>652</v>
      </c>
      <c r="J102" s="11"/>
      <c r="K102" s="11"/>
    </row>
    <row r="103" s="2" customFormat="1" ht="47.25" spans="1:11">
      <c r="A103" s="11"/>
      <c r="B103" s="14">
        <v>99</v>
      </c>
      <c r="C103" s="15" t="s">
        <v>685</v>
      </c>
      <c r="D103" s="15" t="s">
        <v>680</v>
      </c>
      <c r="E103" s="14" t="s">
        <v>86</v>
      </c>
      <c r="F103" s="16">
        <v>6</v>
      </c>
      <c r="G103" s="16">
        <v>1630</v>
      </c>
      <c r="H103" s="17">
        <f t="shared" si="1"/>
        <v>9780</v>
      </c>
      <c r="I103" s="24" t="s">
        <v>652</v>
      </c>
      <c r="J103" s="11"/>
      <c r="K103" s="11"/>
    </row>
    <row r="104" s="2" customFormat="1" ht="47.25" spans="1:11">
      <c r="A104" s="11"/>
      <c r="B104" s="14">
        <v>100</v>
      </c>
      <c r="C104" s="15" t="s">
        <v>686</v>
      </c>
      <c r="D104" s="15" t="s">
        <v>663</v>
      </c>
      <c r="E104" s="14" t="s">
        <v>86</v>
      </c>
      <c r="F104" s="16">
        <v>23</v>
      </c>
      <c r="G104" s="16">
        <v>1435</v>
      </c>
      <c r="H104" s="17">
        <f t="shared" si="1"/>
        <v>33005</v>
      </c>
      <c r="I104" s="24" t="s">
        <v>652</v>
      </c>
      <c r="J104" s="11"/>
      <c r="K104" s="11"/>
    </row>
    <row r="105" s="2" customFormat="1" ht="47.25" spans="1:11">
      <c r="A105" s="11"/>
      <c r="B105" s="14">
        <v>101</v>
      </c>
      <c r="C105" s="15" t="s">
        <v>687</v>
      </c>
      <c r="D105" s="15" t="s">
        <v>688</v>
      </c>
      <c r="E105" s="14" t="s">
        <v>86</v>
      </c>
      <c r="F105" s="16">
        <v>2</v>
      </c>
      <c r="G105" s="16">
        <v>7950</v>
      </c>
      <c r="H105" s="17">
        <f t="shared" si="1"/>
        <v>15900</v>
      </c>
      <c r="I105" s="24" t="s">
        <v>652</v>
      </c>
      <c r="J105" s="11"/>
      <c r="K105" s="11"/>
    </row>
    <row r="106" s="2" customFormat="1" ht="47.25" spans="1:11">
      <c r="A106" s="11"/>
      <c r="B106" s="14">
        <v>102</v>
      </c>
      <c r="C106" s="15" t="s">
        <v>689</v>
      </c>
      <c r="D106" s="15" t="s">
        <v>663</v>
      </c>
      <c r="E106" s="14" t="s">
        <v>86</v>
      </c>
      <c r="F106" s="16">
        <v>11</v>
      </c>
      <c r="G106" s="16">
        <v>2640</v>
      </c>
      <c r="H106" s="17">
        <f t="shared" si="1"/>
        <v>29040</v>
      </c>
      <c r="I106" s="24" t="s">
        <v>652</v>
      </c>
      <c r="J106" s="11"/>
      <c r="K106" s="11"/>
    </row>
    <row r="107" s="2" customFormat="1" ht="47.25" spans="1:11">
      <c r="A107" s="11"/>
      <c r="B107" s="14">
        <v>103</v>
      </c>
      <c r="C107" s="15" t="s">
        <v>690</v>
      </c>
      <c r="D107" s="15" t="s">
        <v>691</v>
      </c>
      <c r="E107" s="14" t="s">
        <v>86</v>
      </c>
      <c r="F107" s="16">
        <v>5</v>
      </c>
      <c r="G107" s="16">
        <v>5020</v>
      </c>
      <c r="H107" s="17">
        <f t="shared" si="1"/>
        <v>25100</v>
      </c>
      <c r="I107" s="24" t="s">
        <v>652</v>
      </c>
      <c r="J107" s="11"/>
      <c r="K107" s="11"/>
    </row>
    <row r="108" s="2" customFormat="1" ht="47.25" spans="1:11">
      <c r="A108" s="11"/>
      <c r="B108" s="14">
        <v>104</v>
      </c>
      <c r="C108" s="15" t="s">
        <v>692</v>
      </c>
      <c r="D108" s="15" t="s">
        <v>693</v>
      </c>
      <c r="E108" s="14" t="s">
        <v>86</v>
      </c>
      <c r="F108" s="16">
        <v>3</v>
      </c>
      <c r="G108" s="16">
        <v>5340</v>
      </c>
      <c r="H108" s="17">
        <f t="shared" si="1"/>
        <v>16020</v>
      </c>
      <c r="I108" s="24" t="s">
        <v>652</v>
      </c>
      <c r="J108" s="11"/>
      <c r="K108" s="11"/>
    </row>
    <row r="109" s="2" customFormat="1" ht="47.25" spans="1:11">
      <c r="A109" s="11"/>
      <c r="B109" s="14">
        <v>105</v>
      </c>
      <c r="C109" s="15" t="s">
        <v>88</v>
      </c>
      <c r="D109" s="15" t="s">
        <v>694</v>
      </c>
      <c r="E109" s="14" t="s">
        <v>86</v>
      </c>
      <c r="F109" s="16">
        <v>3</v>
      </c>
      <c r="G109" s="16">
        <v>3650</v>
      </c>
      <c r="H109" s="17">
        <f t="shared" si="1"/>
        <v>10950</v>
      </c>
      <c r="I109" s="24" t="s">
        <v>652</v>
      </c>
      <c r="J109" s="11"/>
      <c r="K109" s="11"/>
    </row>
    <row r="110" s="2" customFormat="1" ht="47.25" spans="1:11">
      <c r="A110" s="11"/>
      <c r="B110" s="14">
        <v>106</v>
      </c>
      <c r="C110" s="15" t="s">
        <v>695</v>
      </c>
      <c r="D110" s="15" t="s">
        <v>696</v>
      </c>
      <c r="E110" s="14" t="s">
        <v>86</v>
      </c>
      <c r="F110" s="16">
        <v>6</v>
      </c>
      <c r="G110" s="16">
        <v>5340</v>
      </c>
      <c r="H110" s="17">
        <f t="shared" si="1"/>
        <v>32040</v>
      </c>
      <c r="I110" s="24" t="s">
        <v>652</v>
      </c>
      <c r="J110" s="11"/>
      <c r="K110" s="11"/>
    </row>
    <row r="111" s="2" customFormat="1" ht="47.25" spans="1:11">
      <c r="A111" s="11"/>
      <c r="B111" s="14">
        <v>107</v>
      </c>
      <c r="C111" s="15" t="s">
        <v>697</v>
      </c>
      <c r="D111" s="15" t="s">
        <v>698</v>
      </c>
      <c r="E111" s="14" t="s">
        <v>86</v>
      </c>
      <c r="F111" s="16">
        <v>41</v>
      </c>
      <c r="G111" s="16">
        <v>885</v>
      </c>
      <c r="H111" s="17">
        <f t="shared" si="1"/>
        <v>36285</v>
      </c>
      <c r="I111" s="24" t="s">
        <v>652</v>
      </c>
      <c r="J111" s="11"/>
      <c r="K111" s="11"/>
    </row>
    <row r="112" s="2" customFormat="1" ht="47.25" spans="1:11">
      <c r="A112" s="11"/>
      <c r="B112" s="14">
        <v>108</v>
      </c>
      <c r="C112" s="15" t="s">
        <v>699</v>
      </c>
      <c r="D112" s="15" t="s">
        <v>700</v>
      </c>
      <c r="E112" s="14" t="s">
        <v>86</v>
      </c>
      <c r="F112" s="16">
        <v>4</v>
      </c>
      <c r="G112" s="16">
        <v>1320</v>
      </c>
      <c r="H112" s="17">
        <f t="shared" si="1"/>
        <v>5280</v>
      </c>
      <c r="I112" s="24" t="s">
        <v>652</v>
      </c>
      <c r="J112" s="11"/>
      <c r="K112" s="11"/>
    </row>
    <row r="113" s="2" customFormat="1" ht="47.25" spans="1:11">
      <c r="A113" s="11"/>
      <c r="B113" s="14">
        <v>109</v>
      </c>
      <c r="C113" s="15" t="s">
        <v>701</v>
      </c>
      <c r="D113" s="15" t="s">
        <v>702</v>
      </c>
      <c r="E113" s="14" t="s">
        <v>86</v>
      </c>
      <c r="F113" s="16">
        <v>22</v>
      </c>
      <c r="G113" s="16">
        <v>685</v>
      </c>
      <c r="H113" s="17">
        <f t="shared" si="1"/>
        <v>15070</v>
      </c>
      <c r="I113" s="24" t="s">
        <v>652</v>
      </c>
      <c r="J113" s="11"/>
      <c r="K113" s="11"/>
    </row>
    <row r="114" s="2" customFormat="1" ht="47.25" spans="1:11">
      <c r="A114" s="11"/>
      <c r="B114" s="14">
        <v>110</v>
      </c>
      <c r="C114" s="15" t="s">
        <v>703</v>
      </c>
      <c r="D114" s="15" t="s">
        <v>704</v>
      </c>
      <c r="E114" s="14" t="s">
        <v>86</v>
      </c>
      <c r="F114" s="16">
        <v>12</v>
      </c>
      <c r="G114" s="16">
        <v>284</v>
      </c>
      <c r="H114" s="17">
        <f t="shared" si="1"/>
        <v>3408</v>
      </c>
      <c r="I114" s="24" t="s">
        <v>652</v>
      </c>
      <c r="J114" s="11"/>
      <c r="K114" s="11"/>
    </row>
    <row r="115" s="2" customFormat="1" ht="47.25" spans="1:11">
      <c r="A115" s="11"/>
      <c r="B115" s="14">
        <v>111</v>
      </c>
      <c r="C115" s="15" t="s">
        <v>705</v>
      </c>
      <c r="D115" s="15" t="s">
        <v>706</v>
      </c>
      <c r="E115" s="14" t="s">
        <v>86</v>
      </c>
      <c r="F115" s="16">
        <v>45</v>
      </c>
      <c r="G115" s="16">
        <v>122</v>
      </c>
      <c r="H115" s="17">
        <f t="shared" si="1"/>
        <v>5490</v>
      </c>
      <c r="I115" s="24" t="s">
        <v>652</v>
      </c>
      <c r="J115" s="11"/>
      <c r="K115" s="11"/>
    </row>
    <row r="116" s="2" customFormat="1" ht="47.25" spans="1:11">
      <c r="A116" s="11"/>
      <c r="B116" s="14">
        <v>112</v>
      </c>
      <c r="C116" s="15" t="s">
        <v>707</v>
      </c>
      <c r="D116" s="15" t="s">
        <v>708</v>
      </c>
      <c r="E116" s="14" t="s">
        <v>86</v>
      </c>
      <c r="F116" s="16">
        <v>14</v>
      </c>
      <c r="G116" s="16">
        <v>122</v>
      </c>
      <c r="H116" s="17">
        <f t="shared" si="1"/>
        <v>1708</v>
      </c>
      <c r="I116" s="24" t="s">
        <v>652</v>
      </c>
      <c r="J116" s="11"/>
      <c r="K116" s="11"/>
    </row>
    <row r="117" s="2" customFormat="1" ht="47.25" spans="1:11">
      <c r="A117" s="11"/>
      <c r="B117" s="14">
        <v>113</v>
      </c>
      <c r="C117" s="15" t="s">
        <v>709</v>
      </c>
      <c r="D117" s="15" t="s">
        <v>710</v>
      </c>
      <c r="E117" s="14" t="s">
        <v>86</v>
      </c>
      <c r="F117" s="16">
        <v>3</v>
      </c>
      <c r="G117" s="16">
        <v>505</v>
      </c>
      <c r="H117" s="17">
        <f t="shared" si="1"/>
        <v>1515</v>
      </c>
      <c r="I117" s="24" t="s">
        <v>652</v>
      </c>
      <c r="J117" s="11"/>
      <c r="K117" s="11"/>
    </row>
    <row r="118" s="2" customFormat="1" ht="47.25" spans="1:11">
      <c r="A118" s="11"/>
      <c r="B118" s="14">
        <v>114</v>
      </c>
      <c r="C118" s="15" t="s">
        <v>711</v>
      </c>
      <c r="D118" s="15" t="s">
        <v>712</v>
      </c>
      <c r="E118" s="14" t="s">
        <v>86</v>
      </c>
      <c r="F118" s="16">
        <v>2</v>
      </c>
      <c r="G118" s="16">
        <v>730</v>
      </c>
      <c r="H118" s="17">
        <f t="shared" si="1"/>
        <v>1460</v>
      </c>
      <c r="I118" s="24" t="s">
        <v>652</v>
      </c>
      <c r="J118" s="11"/>
      <c r="K118" s="11"/>
    </row>
    <row r="119" s="2" customFormat="1" ht="47.25" spans="1:11">
      <c r="A119" s="11"/>
      <c r="B119" s="14">
        <v>115</v>
      </c>
      <c r="C119" s="15" t="s">
        <v>713</v>
      </c>
      <c r="D119" s="15" t="s">
        <v>704</v>
      </c>
      <c r="E119" s="14" t="s">
        <v>86</v>
      </c>
      <c r="F119" s="16">
        <v>6</v>
      </c>
      <c r="G119" s="16">
        <v>310</v>
      </c>
      <c r="H119" s="17">
        <f t="shared" si="1"/>
        <v>1860</v>
      </c>
      <c r="I119" s="24" t="s">
        <v>652</v>
      </c>
      <c r="J119" s="11"/>
      <c r="K119" s="11"/>
    </row>
    <row r="120" s="2" customFormat="1" ht="47.25" spans="1:11">
      <c r="A120" s="11"/>
      <c r="B120" s="14">
        <v>116</v>
      </c>
      <c r="C120" s="15" t="s">
        <v>714</v>
      </c>
      <c r="D120" s="15" t="s">
        <v>715</v>
      </c>
      <c r="E120" s="14" t="s">
        <v>86</v>
      </c>
      <c r="F120" s="16">
        <v>12</v>
      </c>
      <c r="G120" s="16">
        <v>349</v>
      </c>
      <c r="H120" s="17">
        <f t="shared" si="1"/>
        <v>4188</v>
      </c>
      <c r="I120" s="24" t="s">
        <v>652</v>
      </c>
      <c r="J120" s="11"/>
      <c r="K120" s="11"/>
    </row>
    <row r="121" s="2" customFormat="1" ht="47.25" spans="1:11">
      <c r="A121" s="11"/>
      <c r="B121" s="14">
        <v>117</v>
      </c>
      <c r="C121" s="15" t="s">
        <v>716</v>
      </c>
      <c r="D121" s="15" t="s">
        <v>717</v>
      </c>
      <c r="E121" s="14" t="s">
        <v>86</v>
      </c>
      <c r="F121" s="16">
        <v>11</v>
      </c>
      <c r="G121" s="16">
        <v>135</v>
      </c>
      <c r="H121" s="17">
        <f t="shared" si="1"/>
        <v>1485</v>
      </c>
      <c r="I121" s="24" t="s">
        <v>652</v>
      </c>
      <c r="J121" s="11"/>
      <c r="K121" s="11"/>
    </row>
    <row r="122" s="2" customFormat="1" ht="47.25" spans="1:11">
      <c r="A122" s="11"/>
      <c r="B122" s="14">
        <v>118</v>
      </c>
      <c r="C122" s="15" t="s">
        <v>718</v>
      </c>
      <c r="D122" s="15" t="s">
        <v>719</v>
      </c>
      <c r="E122" s="14" t="s">
        <v>720</v>
      </c>
      <c r="F122" s="16">
        <v>480</v>
      </c>
      <c r="G122" s="16">
        <v>2.8</v>
      </c>
      <c r="H122" s="17">
        <f t="shared" si="1"/>
        <v>1344</v>
      </c>
      <c r="I122" s="24" t="s">
        <v>652</v>
      </c>
      <c r="J122" s="11"/>
      <c r="K122" s="11"/>
    </row>
    <row r="123" s="2" customFormat="1" ht="47.25" spans="1:11">
      <c r="A123" s="11"/>
      <c r="B123" s="14">
        <v>119</v>
      </c>
      <c r="C123" s="15" t="s">
        <v>721</v>
      </c>
      <c r="D123" s="15" t="s">
        <v>719</v>
      </c>
      <c r="E123" s="14" t="s">
        <v>720</v>
      </c>
      <c r="F123" s="16">
        <v>1668</v>
      </c>
      <c r="G123" s="16">
        <v>2.2</v>
      </c>
      <c r="H123" s="17">
        <f t="shared" si="1"/>
        <v>3669.6</v>
      </c>
      <c r="I123" s="24" t="s">
        <v>652</v>
      </c>
      <c r="J123" s="11"/>
      <c r="K123" s="11"/>
    </row>
    <row r="124" s="2" customFormat="1" ht="47.25" spans="1:11">
      <c r="A124" s="11"/>
      <c r="B124" s="14">
        <v>120</v>
      </c>
      <c r="C124" s="15" t="s">
        <v>722</v>
      </c>
      <c r="D124" s="15" t="s">
        <v>719</v>
      </c>
      <c r="E124" s="14" t="s">
        <v>720</v>
      </c>
      <c r="F124" s="16">
        <v>4818</v>
      </c>
      <c r="G124" s="16">
        <v>2</v>
      </c>
      <c r="H124" s="17">
        <f t="shared" si="1"/>
        <v>9636</v>
      </c>
      <c r="I124" s="24" t="s">
        <v>652</v>
      </c>
      <c r="J124" s="11"/>
      <c r="K124" s="11"/>
    </row>
    <row r="125" s="2" customFormat="1" ht="47.25" spans="1:11">
      <c r="A125" s="11"/>
      <c r="B125" s="14">
        <v>121</v>
      </c>
      <c r="C125" s="15" t="s">
        <v>723</v>
      </c>
      <c r="D125" s="15" t="s">
        <v>719</v>
      </c>
      <c r="E125" s="14" t="s">
        <v>720</v>
      </c>
      <c r="F125" s="16">
        <v>636</v>
      </c>
      <c r="G125" s="16">
        <v>2.35</v>
      </c>
      <c r="H125" s="17">
        <f t="shared" si="1"/>
        <v>1494.6</v>
      </c>
      <c r="I125" s="24" t="s">
        <v>652</v>
      </c>
      <c r="J125" s="11"/>
      <c r="K125" s="11"/>
    </row>
    <row r="126" s="2" customFormat="1" ht="47.25" spans="1:11">
      <c r="A126" s="11"/>
      <c r="B126" s="14">
        <v>122</v>
      </c>
      <c r="C126" s="15" t="s">
        <v>724</v>
      </c>
      <c r="D126" s="15" t="s">
        <v>719</v>
      </c>
      <c r="E126" s="14" t="s">
        <v>720</v>
      </c>
      <c r="F126" s="16">
        <v>564</v>
      </c>
      <c r="G126" s="16">
        <v>3.25</v>
      </c>
      <c r="H126" s="17">
        <f t="shared" si="1"/>
        <v>1833</v>
      </c>
      <c r="I126" s="24" t="s">
        <v>652</v>
      </c>
      <c r="J126" s="11"/>
      <c r="K126" s="11"/>
    </row>
    <row r="127" s="2" customFormat="1" ht="47.25" spans="1:11">
      <c r="A127" s="11"/>
      <c r="B127" s="14">
        <v>123</v>
      </c>
      <c r="C127" s="15" t="s">
        <v>725</v>
      </c>
      <c r="D127" s="15" t="s">
        <v>726</v>
      </c>
      <c r="E127" s="14" t="s">
        <v>720</v>
      </c>
      <c r="F127" s="16">
        <v>5168</v>
      </c>
      <c r="G127" s="16">
        <v>3</v>
      </c>
      <c r="H127" s="17">
        <f t="shared" si="1"/>
        <v>15504</v>
      </c>
      <c r="I127" s="24" t="s">
        <v>652</v>
      </c>
      <c r="J127" s="11"/>
      <c r="K127" s="11"/>
    </row>
    <row r="128" s="2" customFormat="1" ht="47.25" spans="1:11">
      <c r="A128" s="11"/>
      <c r="B128" s="14">
        <v>124</v>
      </c>
      <c r="C128" s="15" t="s">
        <v>727</v>
      </c>
      <c r="D128" s="15" t="s">
        <v>728</v>
      </c>
      <c r="E128" s="14" t="s">
        <v>720</v>
      </c>
      <c r="F128" s="16">
        <v>5004</v>
      </c>
      <c r="G128" s="16">
        <v>1.35</v>
      </c>
      <c r="H128" s="17">
        <f t="shared" si="1"/>
        <v>6755.4</v>
      </c>
      <c r="I128" s="24" t="s">
        <v>652</v>
      </c>
      <c r="J128" s="11"/>
      <c r="K128" s="11"/>
    </row>
    <row r="129" s="2" customFormat="1" ht="47.25" spans="1:11">
      <c r="A129" s="11"/>
      <c r="B129" s="14">
        <v>125</v>
      </c>
      <c r="C129" s="15" t="s">
        <v>729</v>
      </c>
      <c r="D129" s="15" t="s">
        <v>730</v>
      </c>
      <c r="E129" s="14" t="s">
        <v>720</v>
      </c>
      <c r="F129" s="16">
        <v>1323</v>
      </c>
      <c r="G129" s="16">
        <v>2.2</v>
      </c>
      <c r="H129" s="17">
        <f t="shared" si="1"/>
        <v>2910.6</v>
      </c>
      <c r="I129" s="24" t="s">
        <v>652</v>
      </c>
      <c r="J129" s="11"/>
      <c r="K129" s="11"/>
    </row>
    <row r="130" s="2" customFormat="1" ht="47.25" spans="1:11">
      <c r="A130" s="11"/>
      <c r="B130" s="14">
        <v>126</v>
      </c>
      <c r="C130" s="15" t="s">
        <v>731</v>
      </c>
      <c r="D130" s="15" t="s">
        <v>728</v>
      </c>
      <c r="E130" s="14" t="s">
        <v>720</v>
      </c>
      <c r="F130" s="16">
        <v>3384</v>
      </c>
      <c r="G130" s="16">
        <v>2.05</v>
      </c>
      <c r="H130" s="17">
        <f t="shared" si="1"/>
        <v>6937.2</v>
      </c>
      <c r="I130" s="24" t="s">
        <v>652</v>
      </c>
      <c r="J130" s="11"/>
      <c r="K130" s="11"/>
    </row>
    <row r="131" s="2" customFormat="1" ht="47.25" spans="1:11">
      <c r="A131" s="11"/>
      <c r="B131" s="14">
        <v>127</v>
      </c>
      <c r="C131" s="15" t="s">
        <v>732</v>
      </c>
      <c r="D131" s="15" t="s">
        <v>728</v>
      </c>
      <c r="E131" s="14" t="s">
        <v>720</v>
      </c>
      <c r="F131" s="16">
        <v>2736</v>
      </c>
      <c r="G131" s="16">
        <v>0.9</v>
      </c>
      <c r="H131" s="17">
        <f t="shared" si="1"/>
        <v>2462.4</v>
      </c>
      <c r="I131" s="24" t="s">
        <v>652</v>
      </c>
      <c r="J131" s="11"/>
      <c r="K131" s="11"/>
    </row>
    <row r="132" s="2" customFormat="1" ht="47.25" spans="1:11">
      <c r="A132" s="11"/>
      <c r="B132" s="14">
        <v>128</v>
      </c>
      <c r="C132" s="15" t="s">
        <v>733</v>
      </c>
      <c r="D132" s="15" t="s">
        <v>728</v>
      </c>
      <c r="E132" s="14" t="s">
        <v>720</v>
      </c>
      <c r="F132" s="16">
        <v>756</v>
      </c>
      <c r="G132" s="16">
        <v>1.6</v>
      </c>
      <c r="H132" s="17">
        <f t="shared" si="1"/>
        <v>1209.6</v>
      </c>
      <c r="I132" s="24" t="s">
        <v>652</v>
      </c>
      <c r="J132" s="11"/>
      <c r="K132" s="11"/>
    </row>
    <row r="133" s="2" customFormat="1" ht="47.25" spans="1:11">
      <c r="A133" s="11"/>
      <c r="B133" s="14">
        <v>129</v>
      </c>
      <c r="C133" s="15" t="s">
        <v>734</v>
      </c>
      <c r="D133" s="15" t="s">
        <v>728</v>
      </c>
      <c r="E133" s="14" t="s">
        <v>720</v>
      </c>
      <c r="F133" s="16">
        <v>6552</v>
      </c>
      <c r="G133" s="16">
        <v>2.1</v>
      </c>
      <c r="H133" s="17">
        <f t="shared" si="1"/>
        <v>13759.2</v>
      </c>
      <c r="I133" s="24" t="s">
        <v>652</v>
      </c>
      <c r="J133" s="11"/>
      <c r="K133" s="11"/>
    </row>
    <row r="134" s="2" customFormat="1" ht="47.25" spans="1:11">
      <c r="A134" s="11"/>
      <c r="B134" s="14">
        <v>130</v>
      </c>
      <c r="C134" s="15" t="s">
        <v>735</v>
      </c>
      <c r="D134" s="15" t="s">
        <v>728</v>
      </c>
      <c r="E134" s="14" t="s">
        <v>720</v>
      </c>
      <c r="F134" s="16">
        <v>19152</v>
      </c>
      <c r="G134" s="16">
        <v>1.9</v>
      </c>
      <c r="H134" s="17">
        <f t="shared" si="1"/>
        <v>36388.8</v>
      </c>
      <c r="I134" s="24" t="s">
        <v>652</v>
      </c>
      <c r="J134" s="11"/>
      <c r="K134" s="11"/>
    </row>
    <row r="135" s="2" customFormat="1" ht="47.25" spans="1:11">
      <c r="A135" s="11"/>
      <c r="B135" s="14">
        <v>131</v>
      </c>
      <c r="C135" s="15" t="s">
        <v>736</v>
      </c>
      <c r="D135" s="15" t="s">
        <v>728</v>
      </c>
      <c r="E135" s="14" t="s">
        <v>720</v>
      </c>
      <c r="F135" s="16">
        <v>2520</v>
      </c>
      <c r="G135" s="16">
        <v>1.5</v>
      </c>
      <c r="H135" s="17">
        <f t="shared" ref="H135:H198" si="2">F135*G135</f>
        <v>3780</v>
      </c>
      <c r="I135" s="24" t="s">
        <v>652</v>
      </c>
      <c r="J135" s="11"/>
      <c r="K135" s="11"/>
    </row>
    <row r="136" s="2" customFormat="1" ht="47.25" spans="1:11">
      <c r="A136" s="11"/>
      <c r="B136" s="14">
        <v>132</v>
      </c>
      <c r="C136" s="15" t="s">
        <v>737</v>
      </c>
      <c r="D136" s="15" t="s">
        <v>728</v>
      </c>
      <c r="E136" s="14" t="s">
        <v>720</v>
      </c>
      <c r="F136" s="16">
        <v>14652</v>
      </c>
      <c r="G136" s="16">
        <v>1.7</v>
      </c>
      <c r="H136" s="17">
        <f t="shared" si="2"/>
        <v>24908.4</v>
      </c>
      <c r="I136" s="24" t="s">
        <v>652</v>
      </c>
      <c r="J136" s="11"/>
      <c r="K136" s="11"/>
    </row>
    <row r="137" s="2" customFormat="1" ht="47.25" spans="1:11">
      <c r="A137" s="11"/>
      <c r="B137" s="14">
        <v>133</v>
      </c>
      <c r="C137" s="15" t="s">
        <v>738</v>
      </c>
      <c r="D137" s="15" t="s">
        <v>728</v>
      </c>
      <c r="E137" s="14" t="s">
        <v>720</v>
      </c>
      <c r="F137" s="16">
        <v>1800</v>
      </c>
      <c r="G137" s="16">
        <v>1.8</v>
      </c>
      <c r="H137" s="17">
        <f t="shared" si="2"/>
        <v>3240</v>
      </c>
      <c r="I137" s="24" t="s">
        <v>652</v>
      </c>
      <c r="J137" s="11"/>
      <c r="K137" s="11"/>
    </row>
    <row r="138" s="2" customFormat="1" ht="47.25" spans="1:11">
      <c r="A138" s="11"/>
      <c r="B138" s="14">
        <v>134</v>
      </c>
      <c r="C138" s="15" t="s">
        <v>739</v>
      </c>
      <c r="D138" s="15" t="s">
        <v>728</v>
      </c>
      <c r="E138" s="14" t="s">
        <v>720</v>
      </c>
      <c r="F138" s="16">
        <v>1404</v>
      </c>
      <c r="G138" s="16">
        <v>1.6</v>
      </c>
      <c r="H138" s="17">
        <f t="shared" si="2"/>
        <v>2246.4</v>
      </c>
      <c r="I138" s="24" t="s">
        <v>652</v>
      </c>
      <c r="J138" s="11"/>
      <c r="K138" s="11"/>
    </row>
    <row r="139" s="2" customFormat="1" ht="47.25" spans="1:11">
      <c r="A139" s="11"/>
      <c r="B139" s="14">
        <v>135</v>
      </c>
      <c r="C139" s="15" t="s">
        <v>740</v>
      </c>
      <c r="D139" s="15" t="s">
        <v>728</v>
      </c>
      <c r="E139" s="14" t="s">
        <v>720</v>
      </c>
      <c r="F139" s="16">
        <v>9540</v>
      </c>
      <c r="G139" s="16">
        <v>5</v>
      </c>
      <c r="H139" s="17">
        <f t="shared" si="2"/>
        <v>47700</v>
      </c>
      <c r="I139" s="24" t="s">
        <v>652</v>
      </c>
      <c r="J139" s="11"/>
      <c r="K139" s="11"/>
    </row>
    <row r="140" s="2" customFormat="1" ht="47.25" spans="1:11">
      <c r="A140" s="11"/>
      <c r="B140" s="14">
        <v>136</v>
      </c>
      <c r="C140" s="15" t="s">
        <v>741</v>
      </c>
      <c r="D140" s="15" t="s">
        <v>728</v>
      </c>
      <c r="E140" s="14" t="s">
        <v>720</v>
      </c>
      <c r="F140" s="16">
        <v>22752</v>
      </c>
      <c r="G140" s="16">
        <v>1.6</v>
      </c>
      <c r="H140" s="17">
        <f t="shared" si="2"/>
        <v>36403.2</v>
      </c>
      <c r="I140" s="24" t="s">
        <v>652</v>
      </c>
      <c r="J140" s="11"/>
      <c r="K140" s="11"/>
    </row>
    <row r="141" s="2" customFormat="1" ht="47.25" spans="1:11">
      <c r="A141" s="11"/>
      <c r="B141" s="14">
        <v>137</v>
      </c>
      <c r="C141" s="15" t="s">
        <v>742</v>
      </c>
      <c r="D141" s="15" t="s">
        <v>728</v>
      </c>
      <c r="E141" s="14" t="s">
        <v>720</v>
      </c>
      <c r="F141" s="16">
        <v>19476</v>
      </c>
      <c r="G141" s="16">
        <v>3.5</v>
      </c>
      <c r="H141" s="17">
        <f t="shared" si="2"/>
        <v>68166</v>
      </c>
      <c r="I141" s="24" t="s">
        <v>652</v>
      </c>
      <c r="J141" s="11"/>
      <c r="K141" s="11"/>
    </row>
    <row r="142" s="2" customFormat="1" ht="47.25" spans="1:11">
      <c r="A142" s="11"/>
      <c r="B142" s="14">
        <v>138</v>
      </c>
      <c r="C142" s="15" t="s">
        <v>729</v>
      </c>
      <c r="D142" s="15" t="s">
        <v>728</v>
      </c>
      <c r="E142" s="14" t="s">
        <v>720</v>
      </c>
      <c r="F142" s="16">
        <v>972</v>
      </c>
      <c r="G142" s="16">
        <v>1.5</v>
      </c>
      <c r="H142" s="17">
        <f t="shared" si="2"/>
        <v>1458</v>
      </c>
      <c r="I142" s="24" t="s">
        <v>652</v>
      </c>
      <c r="J142" s="11"/>
      <c r="K142" s="11"/>
    </row>
    <row r="143" s="2" customFormat="1" ht="47.25" spans="1:11">
      <c r="A143" s="11"/>
      <c r="B143" s="14">
        <v>139</v>
      </c>
      <c r="C143" s="15" t="s">
        <v>743</v>
      </c>
      <c r="D143" s="15" t="s">
        <v>728</v>
      </c>
      <c r="E143" s="14" t="s">
        <v>720</v>
      </c>
      <c r="F143" s="16">
        <v>8388</v>
      </c>
      <c r="G143" s="16">
        <v>6.2</v>
      </c>
      <c r="H143" s="17">
        <f t="shared" si="2"/>
        <v>52005.6</v>
      </c>
      <c r="I143" s="24" t="s">
        <v>652</v>
      </c>
      <c r="J143" s="11"/>
      <c r="K143" s="11"/>
    </row>
    <row r="144" s="2" customFormat="1" ht="47.25" spans="1:11">
      <c r="A144" s="11"/>
      <c r="B144" s="14">
        <v>140</v>
      </c>
      <c r="C144" s="15" t="s">
        <v>744</v>
      </c>
      <c r="D144" s="15" t="s">
        <v>730</v>
      </c>
      <c r="E144" s="14" t="s">
        <v>720</v>
      </c>
      <c r="F144" s="16">
        <v>12838</v>
      </c>
      <c r="G144" s="16">
        <v>2</v>
      </c>
      <c r="H144" s="17">
        <f t="shared" si="2"/>
        <v>25676</v>
      </c>
      <c r="I144" s="24" t="s">
        <v>652</v>
      </c>
      <c r="J144" s="11"/>
      <c r="K144" s="11"/>
    </row>
    <row r="145" s="2" customFormat="1" ht="47.25" spans="1:11">
      <c r="A145" s="11"/>
      <c r="B145" s="14">
        <v>141</v>
      </c>
      <c r="C145" s="15" t="s">
        <v>745</v>
      </c>
      <c r="D145" s="15" t="s">
        <v>730</v>
      </c>
      <c r="E145" s="14" t="s">
        <v>720</v>
      </c>
      <c r="F145" s="16">
        <v>27293</v>
      </c>
      <c r="G145" s="16">
        <v>1.6</v>
      </c>
      <c r="H145" s="17">
        <f t="shared" si="2"/>
        <v>43668.8</v>
      </c>
      <c r="I145" s="24" t="s">
        <v>652</v>
      </c>
      <c r="J145" s="11"/>
      <c r="K145" s="11"/>
    </row>
    <row r="146" s="2" customFormat="1" ht="47.25" spans="1:11">
      <c r="A146" s="11"/>
      <c r="B146" s="14">
        <v>142</v>
      </c>
      <c r="C146" s="15" t="s">
        <v>746</v>
      </c>
      <c r="D146" s="15" t="s">
        <v>730</v>
      </c>
      <c r="E146" s="14" t="s">
        <v>720</v>
      </c>
      <c r="F146" s="16">
        <v>6174</v>
      </c>
      <c r="G146" s="16">
        <v>1.1</v>
      </c>
      <c r="H146" s="17">
        <f t="shared" si="2"/>
        <v>6791.4</v>
      </c>
      <c r="I146" s="24" t="s">
        <v>652</v>
      </c>
      <c r="J146" s="11"/>
      <c r="K146" s="11"/>
    </row>
    <row r="147" s="2" customFormat="1" ht="47.25" spans="1:11">
      <c r="A147" s="11"/>
      <c r="B147" s="14">
        <v>143</v>
      </c>
      <c r="C147" s="15" t="s">
        <v>747</v>
      </c>
      <c r="D147" s="15" t="s">
        <v>728</v>
      </c>
      <c r="E147" s="14" t="s">
        <v>39</v>
      </c>
      <c r="F147" s="16">
        <v>1296</v>
      </c>
      <c r="G147" s="16">
        <v>3.6</v>
      </c>
      <c r="H147" s="17">
        <f t="shared" si="2"/>
        <v>4665.6</v>
      </c>
      <c r="I147" s="24" t="s">
        <v>652</v>
      </c>
      <c r="J147" s="11"/>
      <c r="K147" s="11"/>
    </row>
    <row r="148" s="2" customFormat="1" ht="47.25" spans="1:11">
      <c r="A148" s="11"/>
      <c r="B148" s="14">
        <v>144</v>
      </c>
      <c r="C148" s="15" t="s">
        <v>748</v>
      </c>
      <c r="D148" s="15" t="s">
        <v>749</v>
      </c>
      <c r="E148" s="14" t="s">
        <v>720</v>
      </c>
      <c r="F148" s="16">
        <v>12838</v>
      </c>
      <c r="G148" s="16">
        <v>1.9</v>
      </c>
      <c r="H148" s="17">
        <f t="shared" si="2"/>
        <v>24392.2</v>
      </c>
      <c r="I148" s="24" t="s">
        <v>652</v>
      </c>
      <c r="J148" s="11"/>
      <c r="K148" s="11"/>
    </row>
    <row r="149" s="2" customFormat="1" ht="47.25" spans="1:11">
      <c r="A149" s="11"/>
      <c r="B149" s="14">
        <v>145</v>
      </c>
      <c r="C149" s="15" t="s">
        <v>750</v>
      </c>
      <c r="D149" s="15" t="s">
        <v>751</v>
      </c>
      <c r="E149" s="14" t="s">
        <v>720</v>
      </c>
      <c r="F149" s="16">
        <v>8496</v>
      </c>
      <c r="G149" s="16">
        <v>3</v>
      </c>
      <c r="H149" s="17">
        <f t="shared" si="2"/>
        <v>25488</v>
      </c>
      <c r="I149" s="24" t="s">
        <v>652</v>
      </c>
      <c r="J149" s="11"/>
      <c r="K149" s="11"/>
    </row>
    <row r="150" s="2" customFormat="1" ht="47.25" spans="1:11">
      <c r="A150" s="11"/>
      <c r="B150" s="14">
        <v>146</v>
      </c>
      <c r="C150" s="15" t="s">
        <v>752</v>
      </c>
      <c r="D150" s="15" t="s">
        <v>751</v>
      </c>
      <c r="E150" s="14" t="s">
        <v>720</v>
      </c>
      <c r="F150" s="16">
        <v>5940</v>
      </c>
      <c r="G150" s="16">
        <v>1.9</v>
      </c>
      <c r="H150" s="17">
        <f t="shared" si="2"/>
        <v>11286</v>
      </c>
      <c r="I150" s="24" t="s">
        <v>652</v>
      </c>
      <c r="J150" s="11"/>
      <c r="K150" s="11"/>
    </row>
    <row r="151" s="2" customFormat="1" ht="47.25" spans="1:11">
      <c r="A151" s="11"/>
      <c r="B151" s="14">
        <v>147</v>
      </c>
      <c r="C151" s="15" t="s">
        <v>753</v>
      </c>
      <c r="D151" s="15" t="s">
        <v>751</v>
      </c>
      <c r="E151" s="14" t="s">
        <v>720</v>
      </c>
      <c r="F151" s="16">
        <v>4500</v>
      </c>
      <c r="G151" s="16">
        <v>3.6</v>
      </c>
      <c r="H151" s="17">
        <f t="shared" si="2"/>
        <v>16200</v>
      </c>
      <c r="I151" s="24" t="s">
        <v>652</v>
      </c>
      <c r="J151" s="11"/>
      <c r="K151" s="11"/>
    </row>
    <row r="152" s="2" customFormat="1" ht="47.25" spans="1:11">
      <c r="A152" s="11"/>
      <c r="B152" s="14">
        <v>148</v>
      </c>
      <c r="C152" s="15" t="s">
        <v>754</v>
      </c>
      <c r="D152" s="15" t="s">
        <v>751</v>
      </c>
      <c r="E152" s="14" t="s">
        <v>720</v>
      </c>
      <c r="F152" s="16">
        <v>2196</v>
      </c>
      <c r="G152" s="16">
        <v>1.5</v>
      </c>
      <c r="H152" s="17">
        <f t="shared" si="2"/>
        <v>3294</v>
      </c>
      <c r="I152" s="24" t="s">
        <v>652</v>
      </c>
      <c r="J152" s="11"/>
      <c r="K152" s="11"/>
    </row>
    <row r="153" s="2" customFormat="1" ht="47.25" spans="1:11">
      <c r="A153" s="11"/>
      <c r="B153" s="14">
        <v>149</v>
      </c>
      <c r="C153" s="15" t="s">
        <v>755</v>
      </c>
      <c r="D153" s="15" t="s">
        <v>751</v>
      </c>
      <c r="E153" s="14" t="s">
        <v>720</v>
      </c>
      <c r="F153" s="16">
        <v>252</v>
      </c>
      <c r="G153" s="16">
        <v>1.4</v>
      </c>
      <c r="H153" s="17">
        <f t="shared" si="2"/>
        <v>352.8</v>
      </c>
      <c r="I153" s="24" t="s">
        <v>652</v>
      </c>
      <c r="J153" s="11"/>
      <c r="K153" s="11"/>
    </row>
    <row r="154" s="2" customFormat="1" ht="47.25" spans="1:11">
      <c r="A154" s="11"/>
      <c r="B154" s="14">
        <v>150</v>
      </c>
      <c r="C154" s="15" t="s">
        <v>756</v>
      </c>
      <c r="D154" s="15" t="s">
        <v>757</v>
      </c>
      <c r="E154" s="14" t="s">
        <v>720</v>
      </c>
      <c r="F154" s="16">
        <v>3564</v>
      </c>
      <c r="G154" s="16">
        <v>1.3</v>
      </c>
      <c r="H154" s="17">
        <f t="shared" si="2"/>
        <v>4633.2</v>
      </c>
      <c r="I154" s="24" t="s">
        <v>652</v>
      </c>
      <c r="J154" s="11"/>
      <c r="K154" s="11"/>
    </row>
    <row r="155" s="2" customFormat="1" ht="47.25" spans="1:11">
      <c r="A155" s="11"/>
      <c r="B155" s="14">
        <v>151</v>
      </c>
      <c r="C155" s="15" t="s">
        <v>758</v>
      </c>
      <c r="D155" s="15" t="s">
        <v>759</v>
      </c>
      <c r="E155" s="14" t="s">
        <v>39</v>
      </c>
      <c r="F155" s="16">
        <v>57</v>
      </c>
      <c r="G155" s="16">
        <v>260</v>
      </c>
      <c r="H155" s="17">
        <f t="shared" si="2"/>
        <v>14820</v>
      </c>
      <c r="I155" s="24" t="s">
        <v>652</v>
      </c>
      <c r="J155" s="11"/>
      <c r="K155" s="11"/>
    </row>
    <row r="156" s="2" customFormat="1" ht="47.25" spans="1:11">
      <c r="A156" s="11"/>
      <c r="B156" s="14">
        <v>152</v>
      </c>
      <c r="C156" s="15" t="s">
        <v>760</v>
      </c>
      <c r="D156" s="15" t="s">
        <v>761</v>
      </c>
      <c r="E156" s="14" t="s">
        <v>39</v>
      </c>
      <c r="F156" s="16">
        <v>22</v>
      </c>
      <c r="G156" s="16">
        <v>19.7</v>
      </c>
      <c r="H156" s="17">
        <f t="shared" si="2"/>
        <v>433.4</v>
      </c>
      <c r="I156" s="24" t="s">
        <v>652</v>
      </c>
      <c r="J156" s="11"/>
      <c r="K156" s="11"/>
    </row>
    <row r="157" s="2" customFormat="1" ht="47.25" spans="1:11">
      <c r="A157" s="11"/>
      <c r="B157" s="14">
        <v>153</v>
      </c>
      <c r="C157" s="15" t="s">
        <v>762</v>
      </c>
      <c r="D157" s="15" t="s">
        <v>763</v>
      </c>
      <c r="E157" s="14" t="s">
        <v>720</v>
      </c>
      <c r="F157" s="16">
        <v>2150</v>
      </c>
      <c r="G157" s="16">
        <v>1.75</v>
      </c>
      <c r="H157" s="17">
        <f t="shared" si="2"/>
        <v>3762.5</v>
      </c>
      <c r="I157" s="24" t="s">
        <v>652</v>
      </c>
      <c r="J157" s="11"/>
      <c r="K157" s="11"/>
    </row>
    <row r="158" s="2" customFormat="1" ht="47.25" spans="1:11">
      <c r="A158" s="11"/>
      <c r="B158" s="14">
        <v>154</v>
      </c>
      <c r="C158" s="15" t="s">
        <v>764</v>
      </c>
      <c r="D158" s="15" t="s">
        <v>765</v>
      </c>
      <c r="E158" s="14" t="s">
        <v>720</v>
      </c>
      <c r="F158" s="16">
        <v>972</v>
      </c>
      <c r="G158" s="16">
        <v>1.75</v>
      </c>
      <c r="H158" s="17">
        <f t="shared" si="2"/>
        <v>1701</v>
      </c>
      <c r="I158" s="24" t="s">
        <v>652</v>
      </c>
      <c r="J158" s="11"/>
      <c r="K158" s="11"/>
    </row>
    <row r="159" s="2" customFormat="1" ht="47.25" spans="1:11">
      <c r="A159" s="11"/>
      <c r="B159" s="14">
        <v>155</v>
      </c>
      <c r="C159" s="15" t="s">
        <v>766</v>
      </c>
      <c r="D159" s="15" t="s">
        <v>767</v>
      </c>
      <c r="E159" s="14" t="s">
        <v>720</v>
      </c>
      <c r="F159" s="16">
        <v>1368</v>
      </c>
      <c r="G159" s="16">
        <v>1.75</v>
      </c>
      <c r="H159" s="17">
        <f t="shared" si="2"/>
        <v>2394</v>
      </c>
      <c r="I159" s="24" t="s">
        <v>652</v>
      </c>
      <c r="J159" s="11"/>
      <c r="K159" s="11"/>
    </row>
    <row r="160" s="2" customFormat="1" ht="47.25" spans="1:11">
      <c r="A160" s="11"/>
      <c r="B160" s="14">
        <v>156</v>
      </c>
      <c r="C160" s="15" t="s">
        <v>768</v>
      </c>
      <c r="D160" s="15" t="s">
        <v>769</v>
      </c>
      <c r="E160" s="14" t="s">
        <v>720</v>
      </c>
      <c r="F160" s="16">
        <v>1908</v>
      </c>
      <c r="G160" s="16">
        <v>8</v>
      </c>
      <c r="H160" s="17">
        <f t="shared" si="2"/>
        <v>15264</v>
      </c>
      <c r="I160" s="24" t="s">
        <v>652</v>
      </c>
      <c r="J160" s="11"/>
      <c r="K160" s="11"/>
    </row>
    <row r="161" s="2" customFormat="1" ht="47.25" spans="1:11">
      <c r="A161" s="11"/>
      <c r="B161" s="14">
        <v>157</v>
      </c>
      <c r="C161" s="15" t="s">
        <v>770</v>
      </c>
      <c r="D161" s="15" t="s">
        <v>765</v>
      </c>
      <c r="E161" s="14" t="s">
        <v>720</v>
      </c>
      <c r="F161" s="16">
        <v>252</v>
      </c>
      <c r="G161" s="16">
        <v>2.4</v>
      </c>
      <c r="H161" s="17">
        <f t="shared" si="2"/>
        <v>604.8</v>
      </c>
      <c r="I161" s="24" t="s">
        <v>652</v>
      </c>
      <c r="J161" s="11"/>
      <c r="K161" s="11"/>
    </row>
    <row r="162" s="2" customFormat="1" ht="47.25" spans="1:11">
      <c r="A162" s="11"/>
      <c r="B162" s="14">
        <v>158</v>
      </c>
      <c r="C162" s="15" t="s">
        <v>771</v>
      </c>
      <c r="D162" s="15" t="s">
        <v>772</v>
      </c>
      <c r="E162" s="14" t="s">
        <v>720</v>
      </c>
      <c r="F162" s="16">
        <v>7900</v>
      </c>
      <c r="G162" s="16">
        <v>1.8</v>
      </c>
      <c r="H162" s="17">
        <f t="shared" si="2"/>
        <v>14220</v>
      </c>
      <c r="I162" s="24" t="s">
        <v>652</v>
      </c>
      <c r="J162" s="11"/>
      <c r="K162" s="11"/>
    </row>
    <row r="163" s="2" customFormat="1" ht="47.25" spans="1:11">
      <c r="A163" s="11"/>
      <c r="B163" s="14">
        <v>159</v>
      </c>
      <c r="C163" s="15" t="s">
        <v>773</v>
      </c>
      <c r="D163" s="15" t="s">
        <v>765</v>
      </c>
      <c r="E163" s="14" t="s">
        <v>720</v>
      </c>
      <c r="F163" s="16">
        <v>1728</v>
      </c>
      <c r="G163" s="16">
        <v>1.9</v>
      </c>
      <c r="H163" s="17">
        <f t="shared" si="2"/>
        <v>3283.2</v>
      </c>
      <c r="I163" s="24" t="s">
        <v>652</v>
      </c>
      <c r="J163" s="11"/>
      <c r="K163" s="11"/>
    </row>
    <row r="164" s="2" customFormat="1" ht="47.25" spans="1:11">
      <c r="A164" s="11"/>
      <c r="B164" s="14">
        <v>160</v>
      </c>
      <c r="C164" s="15" t="s">
        <v>774</v>
      </c>
      <c r="D164" s="15" t="s">
        <v>765</v>
      </c>
      <c r="E164" s="14" t="s">
        <v>720</v>
      </c>
      <c r="F164" s="16">
        <v>2196</v>
      </c>
      <c r="G164" s="16">
        <v>2.4</v>
      </c>
      <c r="H164" s="17">
        <f t="shared" si="2"/>
        <v>5270.4</v>
      </c>
      <c r="I164" s="24" t="s">
        <v>652</v>
      </c>
      <c r="J164" s="11"/>
      <c r="K164" s="11"/>
    </row>
    <row r="165" s="2" customFormat="1" ht="47.25" spans="1:11">
      <c r="A165" s="11"/>
      <c r="B165" s="14">
        <v>161</v>
      </c>
      <c r="C165" s="15" t="s">
        <v>775</v>
      </c>
      <c r="D165" s="15" t="s">
        <v>776</v>
      </c>
      <c r="E165" s="14" t="s">
        <v>720</v>
      </c>
      <c r="F165" s="16">
        <v>1525</v>
      </c>
      <c r="G165" s="16">
        <v>2.06</v>
      </c>
      <c r="H165" s="17">
        <f t="shared" si="2"/>
        <v>3141.5</v>
      </c>
      <c r="I165" s="24" t="s">
        <v>652</v>
      </c>
      <c r="J165" s="11"/>
      <c r="K165" s="11"/>
    </row>
    <row r="166" s="2" customFormat="1" ht="47.25" spans="1:11">
      <c r="A166" s="11"/>
      <c r="B166" s="14">
        <v>162</v>
      </c>
      <c r="C166" s="15" t="s">
        <v>777</v>
      </c>
      <c r="D166" s="15" t="s">
        <v>776</v>
      </c>
      <c r="E166" s="14" t="s">
        <v>720</v>
      </c>
      <c r="F166" s="16">
        <v>675</v>
      </c>
      <c r="G166" s="16">
        <v>1.8</v>
      </c>
      <c r="H166" s="17">
        <f t="shared" si="2"/>
        <v>1215</v>
      </c>
      <c r="I166" s="24" t="s">
        <v>652</v>
      </c>
      <c r="J166" s="11"/>
      <c r="K166" s="11"/>
    </row>
    <row r="167" s="2" customFormat="1" ht="47.25" spans="1:11">
      <c r="A167" s="11"/>
      <c r="B167" s="14">
        <v>163</v>
      </c>
      <c r="C167" s="15" t="s">
        <v>778</v>
      </c>
      <c r="D167" s="15" t="s">
        <v>779</v>
      </c>
      <c r="E167" s="14" t="s">
        <v>86</v>
      </c>
      <c r="F167" s="16">
        <v>190</v>
      </c>
      <c r="G167" s="16">
        <v>17.4</v>
      </c>
      <c r="H167" s="17">
        <f t="shared" si="2"/>
        <v>3306</v>
      </c>
      <c r="I167" s="24" t="s">
        <v>652</v>
      </c>
      <c r="J167" s="11"/>
      <c r="K167" s="11"/>
    </row>
    <row r="168" s="2" customFormat="1" ht="47.25" spans="1:11">
      <c r="A168" s="11"/>
      <c r="B168" s="14">
        <v>164</v>
      </c>
      <c r="C168" s="15" t="s">
        <v>780</v>
      </c>
      <c r="D168" s="15" t="s">
        <v>781</v>
      </c>
      <c r="E168" s="14" t="s">
        <v>86</v>
      </c>
      <c r="F168" s="16">
        <v>21</v>
      </c>
      <c r="G168" s="16">
        <v>9250</v>
      </c>
      <c r="H168" s="17">
        <f t="shared" si="2"/>
        <v>194250</v>
      </c>
      <c r="I168" s="24" t="s">
        <v>652</v>
      </c>
      <c r="J168" s="11"/>
      <c r="K168" s="11"/>
    </row>
    <row r="169" s="2" customFormat="1" ht="47.25" spans="1:11">
      <c r="A169" s="11"/>
      <c r="B169" s="14">
        <v>165</v>
      </c>
      <c r="C169" s="15" t="s">
        <v>782</v>
      </c>
      <c r="D169" s="15" t="s">
        <v>783</v>
      </c>
      <c r="E169" s="14" t="s">
        <v>86</v>
      </c>
      <c r="F169" s="16">
        <v>97</v>
      </c>
      <c r="G169" s="16">
        <v>2300</v>
      </c>
      <c r="H169" s="17">
        <f t="shared" si="2"/>
        <v>223100</v>
      </c>
      <c r="I169" s="24" t="s">
        <v>652</v>
      </c>
      <c r="J169" s="11"/>
      <c r="K169" s="11"/>
    </row>
    <row r="170" s="2" customFormat="1" ht="47.25" spans="1:11">
      <c r="A170" s="11"/>
      <c r="B170" s="14">
        <v>166</v>
      </c>
      <c r="C170" s="15" t="s">
        <v>784</v>
      </c>
      <c r="D170" s="15" t="s">
        <v>785</v>
      </c>
      <c r="E170" s="14" t="s">
        <v>86</v>
      </c>
      <c r="F170" s="16">
        <v>14</v>
      </c>
      <c r="G170" s="16">
        <v>4800</v>
      </c>
      <c r="H170" s="17">
        <f t="shared" si="2"/>
        <v>67200</v>
      </c>
      <c r="I170" s="24" t="s">
        <v>652</v>
      </c>
      <c r="J170" s="11"/>
      <c r="K170" s="11"/>
    </row>
    <row r="171" s="2" customFormat="1" ht="47.25" spans="1:11">
      <c r="A171" s="11"/>
      <c r="B171" s="14">
        <v>167</v>
      </c>
      <c r="C171" s="15" t="s">
        <v>786</v>
      </c>
      <c r="D171" s="15" t="s">
        <v>787</v>
      </c>
      <c r="E171" s="14" t="s">
        <v>86</v>
      </c>
      <c r="F171" s="16">
        <v>8</v>
      </c>
      <c r="G171" s="16">
        <v>18600</v>
      </c>
      <c r="H171" s="17">
        <f t="shared" si="2"/>
        <v>148800</v>
      </c>
      <c r="I171" s="24" t="s">
        <v>652</v>
      </c>
      <c r="J171" s="11"/>
      <c r="K171" s="11"/>
    </row>
    <row r="172" s="2" customFormat="1" ht="47.25" spans="1:11">
      <c r="A172" s="11"/>
      <c r="B172" s="14">
        <v>168</v>
      </c>
      <c r="C172" s="15" t="s">
        <v>788</v>
      </c>
      <c r="D172" s="15" t="s">
        <v>789</v>
      </c>
      <c r="E172" s="14" t="s">
        <v>86</v>
      </c>
      <c r="F172" s="16">
        <v>6</v>
      </c>
      <c r="G172" s="16">
        <v>15000</v>
      </c>
      <c r="H172" s="17">
        <f t="shared" si="2"/>
        <v>90000</v>
      </c>
      <c r="I172" s="24" t="s">
        <v>652</v>
      </c>
      <c r="J172" s="11"/>
      <c r="K172" s="11"/>
    </row>
    <row r="173" s="2" customFormat="1" ht="47.25" spans="1:11">
      <c r="A173" s="11"/>
      <c r="B173" s="14">
        <v>169</v>
      </c>
      <c r="C173" s="15" t="s">
        <v>790</v>
      </c>
      <c r="D173" s="15" t="s">
        <v>791</v>
      </c>
      <c r="E173" s="14" t="s">
        <v>86</v>
      </c>
      <c r="F173" s="16">
        <v>3</v>
      </c>
      <c r="G173" s="16">
        <v>17900</v>
      </c>
      <c r="H173" s="17">
        <f t="shared" si="2"/>
        <v>53700</v>
      </c>
      <c r="I173" s="24" t="s">
        <v>652</v>
      </c>
      <c r="J173" s="11"/>
      <c r="K173" s="11"/>
    </row>
    <row r="174" s="2" customFormat="1" ht="47.25" spans="1:11">
      <c r="A174" s="11"/>
      <c r="B174" s="14">
        <v>170</v>
      </c>
      <c r="C174" s="15" t="s">
        <v>792</v>
      </c>
      <c r="D174" s="15" t="s">
        <v>793</v>
      </c>
      <c r="E174" s="14" t="s">
        <v>86</v>
      </c>
      <c r="F174" s="16">
        <v>3</v>
      </c>
      <c r="G174" s="16">
        <v>5700</v>
      </c>
      <c r="H174" s="17">
        <f t="shared" si="2"/>
        <v>17100</v>
      </c>
      <c r="I174" s="24" t="s">
        <v>652</v>
      </c>
      <c r="J174" s="11"/>
      <c r="K174" s="11"/>
    </row>
    <row r="175" s="2" customFormat="1" ht="47.25" spans="1:11">
      <c r="A175" s="11"/>
      <c r="B175" s="14">
        <v>171</v>
      </c>
      <c r="C175" s="15" t="s">
        <v>794</v>
      </c>
      <c r="D175" s="15" t="s">
        <v>795</v>
      </c>
      <c r="E175" s="14" t="s">
        <v>86</v>
      </c>
      <c r="F175" s="16">
        <v>9</v>
      </c>
      <c r="G175" s="16">
        <v>4800</v>
      </c>
      <c r="H175" s="17">
        <f t="shared" si="2"/>
        <v>43200</v>
      </c>
      <c r="I175" s="24" t="s">
        <v>652</v>
      </c>
      <c r="J175" s="11"/>
      <c r="K175" s="11"/>
    </row>
    <row r="176" s="2" customFormat="1" ht="47.25" spans="1:11">
      <c r="A176" s="11"/>
      <c r="B176" s="14">
        <v>172</v>
      </c>
      <c r="C176" s="15" t="s">
        <v>796</v>
      </c>
      <c r="D176" s="15" t="s">
        <v>797</v>
      </c>
      <c r="E176" s="14" t="s">
        <v>86</v>
      </c>
      <c r="F176" s="16">
        <v>18</v>
      </c>
      <c r="G176" s="16">
        <v>3750</v>
      </c>
      <c r="H176" s="17">
        <f t="shared" si="2"/>
        <v>67500</v>
      </c>
      <c r="I176" s="24" t="s">
        <v>652</v>
      </c>
      <c r="J176" s="11"/>
      <c r="K176" s="11"/>
    </row>
    <row r="177" s="2" customFormat="1" ht="11.25" spans="1:11">
      <c r="A177" s="11"/>
      <c r="B177" s="14">
        <v>173</v>
      </c>
      <c r="C177" s="15" t="s">
        <v>798</v>
      </c>
      <c r="D177" s="15" t="s">
        <v>799</v>
      </c>
      <c r="E177" s="14" t="s">
        <v>39</v>
      </c>
      <c r="F177" s="16">
        <v>7.55</v>
      </c>
      <c r="G177" s="16">
        <v>36</v>
      </c>
      <c r="H177" s="17">
        <f t="shared" si="2"/>
        <v>271.8</v>
      </c>
      <c r="I177" s="23" t="s">
        <v>551</v>
      </c>
      <c r="J177" s="11"/>
      <c r="K177" s="11"/>
    </row>
    <row r="178" s="2" customFormat="1" ht="22.5" spans="1:11">
      <c r="A178" s="11"/>
      <c r="B178" s="14">
        <v>174</v>
      </c>
      <c r="C178" s="15" t="s">
        <v>800</v>
      </c>
      <c r="D178" s="15" t="s">
        <v>801</v>
      </c>
      <c r="E178" s="14" t="s">
        <v>802</v>
      </c>
      <c r="F178" s="16">
        <v>2</v>
      </c>
      <c r="G178" s="16">
        <v>450</v>
      </c>
      <c r="H178" s="17">
        <f t="shared" si="2"/>
        <v>900</v>
      </c>
      <c r="I178" s="23" t="s">
        <v>551</v>
      </c>
      <c r="J178" s="11"/>
      <c r="K178" s="11"/>
    </row>
    <row r="179" s="2" customFormat="1" ht="11.25" spans="1:11">
      <c r="A179" s="11"/>
      <c r="B179" s="14">
        <v>175</v>
      </c>
      <c r="C179" s="15" t="s">
        <v>803</v>
      </c>
      <c r="D179" s="15" t="s">
        <v>801</v>
      </c>
      <c r="E179" s="14" t="s">
        <v>127</v>
      </c>
      <c r="F179" s="16">
        <v>59.213</v>
      </c>
      <c r="G179" s="16">
        <v>740</v>
      </c>
      <c r="H179" s="17">
        <f t="shared" si="2"/>
        <v>43817.62</v>
      </c>
      <c r="I179" s="23" t="s">
        <v>558</v>
      </c>
      <c r="J179" s="11"/>
      <c r="K179" s="11"/>
    </row>
    <row r="180" s="2" customFormat="1" ht="33.75" spans="1:11">
      <c r="A180" s="11"/>
      <c r="B180" s="14">
        <v>176</v>
      </c>
      <c r="C180" s="15" t="s">
        <v>804</v>
      </c>
      <c r="D180" s="15" t="s">
        <v>805</v>
      </c>
      <c r="E180" s="14" t="s">
        <v>143</v>
      </c>
      <c r="F180" s="16">
        <v>12</v>
      </c>
      <c r="G180" s="16">
        <v>8500</v>
      </c>
      <c r="H180" s="17">
        <f t="shared" si="2"/>
        <v>102000</v>
      </c>
      <c r="I180" s="27" t="s">
        <v>806</v>
      </c>
      <c r="J180" s="11"/>
      <c r="K180" s="11"/>
    </row>
    <row r="181" s="2" customFormat="1" ht="33.75" spans="1:11">
      <c r="A181" s="11"/>
      <c r="B181" s="14">
        <v>177</v>
      </c>
      <c r="C181" s="15" t="s">
        <v>807</v>
      </c>
      <c r="D181" s="15" t="s">
        <v>808</v>
      </c>
      <c r="E181" s="14" t="s">
        <v>143</v>
      </c>
      <c r="F181" s="16">
        <v>12</v>
      </c>
      <c r="G181" s="16">
        <v>5300</v>
      </c>
      <c r="H181" s="17">
        <f t="shared" si="2"/>
        <v>63600</v>
      </c>
      <c r="I181" s="27" t="s">
        <v>806</v>
      </c>
      <c r="J181" s="11"/>
      <c r="K181" s="11"/>
    </row>
    <row r="182" s="2" customFormat="1" ht="33.75" spans="1:11">
      <c r="A182" s="11"/>
      <c r="B182" s="14">
        <v>178</v>
      </c>
      <c r="C182" s="15" t="s">
        <v>809</v>
      </c>
      <c r="D182" s="15" t="s">
        <v>810</v>
      </c>
      <c r="E182" s="14" t="s">
        <v>143</v>
      </c>
      <c r="F182" s="16">
        <v>9</v>
      </c>
      <c r="G182" s="16">
        <v>850</v>
      </c>
      <c r="H182" s="17">
        <f t="shared" si="2"/>
        <v>7650</v>
      </c>
      <c r="I182" s="27" t="s">
        <v>806</v>
      </c>
      <c r="J182" s="11"/>
      <c r="K182" s="11"/>
    </row>
    <row r="183" s="2" customFormat="1" ht="33.75" spans="1:11">
      <c r="A183" s="11"/>
      <c r="B183" s="14">
        <v>179</v>
      </c>
      <c r="C183" s="15" t="s">
        <v>811</v>
      </c>
      <c r="D183" s="15" t="s">
        <v>810</v>
      </c>
      <c r="E183" s="14" t="s">
        <v>143</v>
      </c>
      <c r="F183" s="16">
        <v>6</v>
      </c>
      <c r="G183" s="16">
        <v>850</v>
      </c>
      <c r="H183" s="17">
        <f t="shared" si="2"/>
        <v>5100</v>
      </c>
      <c r="I183" s="27" t="s">
        <v>806</v>
      </c>
      <c r="J183" s="11"/>
      <c r="K183" s="11"/>
    </row>
    <row r="184" s="2" customFormat="1" ht="33.75" spans="1:11">
      <c r="A184" s="11"/>
      <c r="B184" s="14">
        <v>180</v>
      </c>
      <c r="C184" s="15" t="s">
        <v>812</v>
      </c>
      <c r="D184" s="15" t="s">
        <v>810</v>
      </c>
      <c r="E184" s="14" t="s">
        <v>143</v>
      </c>
      <c r="F184" s="16">
        <v>6</v>
      </c>
      <c r="G184" s="16">
        <v>850</v>
      </c>
      <c r="H184" s="17">
        <f t="shared" si="2"/>
        <v>5100</v>
      </c>
      <c r="I184" s="27" t="s">
        <v>806</v>
      </c>
      <c r="J184" s="11"/>
      <c r="K184" s="11"/>
    </row>
    <row r="185" s="2" customFormat="1" ht="33.75" spans="1:11">
      <c r="A185" s="11"/>
      <c r="B185" s="14">
        <v>181</v>
      </c>
      <c r="C185" s="15" t="s">
        <v>813</v>
      </c>
      <c r="D185" s="15" t="s">
        <v>810</v>
      </c>
      <c r="E185" s="14" t="s">
        <v>143</v>
      </c>
      <c r="F185" s="16">
        <v>8</v>
      </c>
      <c r="G185" s="16">
        <v>850</v>
      </c>
      <c r="H185" s="17">
        <f t="shared" si="2"/>
        <v>6800</v>
      </c>
      <c r="I185" s="27" t="s">
        <v>806</v>
      </c>
      <c r="J185" s="11"/>
      <c r="K185" s="11"/>
    </row>
    <row r="186" s="2" customFormat="1" ht="33.75" spans="1:11">
      <c r="A186" s="11"/>
      <c r="B186" s="14">
        <v>182</v>
      </c>
      <c r="C186" s="15" t="s">
        <v>814</v>
      </c>
      <c r="D186" s="15" t="s">
        <v>810</v>
      </c>
      <c r="E186" s="14" t="s">
        <v>143</v>
      </c>
      <c r="F186" s="16">
        <v>8</v>
      </c>
      <c r="G186" s="16">
        <v>850</v>
      </c>
      <c r="H186" s="17">
        <f t="shared" si="2"/>
        <v>6800</v>
      </c>
      <c r="I186" s="27" t="s">
        <v>806</v>
      </c>
      <c r="J186" s="11"/>
      <c r="K186" s="11"/>
    </row>
    <row r="187" s="2" customFormat="1" ht="33.75" spans="1:11">
      <c r="A187" s="11"/>
      <c r="B187" s="14">
        <v>183</v>
      </c>
      <c r="C187" s="15" t="s">
        <v>815</v>
      </c>
      <c r="D187" s="15" t="s">
        <v>810</v>
      </c>
      <c r="E187" s="14" t="s">
        <v>143</v>
      </c>
      <c r="F187" s="16">
        <v>8</v>
      </c>
      <c r="G187" s="16">
        <v>850</v>
      </c>
      <c r="H187" s="17">
        <f t="shared" si="2"/>
        <v>6800</v>
      </c>
      <c r="I187" s="27" t="s">
        <v>806</v>
      </c>
      <c r="J187" s="11"/>
      <c r="K187" s="11"/>
    </row>
    <row r="188" s="2" customFormat="1" ht="33.75" spans="1:11">
      <c r="A188" s="11"/>
      <c r="B188" s="14">
        <v>184</v>
      </c>
      <c r="C188" s="15" t="s">
        <v>816</v>
      </c>
      <c r="D188" s="15" t="s">
        <v>810</v>
      </c>
      <c r="E188" s="14" t="s">
        <v>143</v>
      </c>
      <c r="F188" s="16">
        <v>7</v>
      </c>
      <c r="G188" s="16">
        <v>850</v>
      </c>
      <c r="H188" s="17">
        <f t="shared" si="2"/>
        <v>5950</v>
      </c>
      <c r="I188" s="27" t="s">
        <v>806</v>
      </c>
      <c r="J188" s="11"/>
      <c r="K188" s="11"/>
    </row>
    <row r="189" s="2" customFormat="1" ht="33.75" spans="1:11">
      <c r="A189" s="11"/>
      <c r="B189" s="14">
        <v>185</v>
      </c>
      <c r="C189" s="15" t="s">
        <v>817</v>
      </c>
      <c r="D189" s="15" t="s">
        <v>810</v>
      </c>
      <c r="E189" s="14" t="s">
        <v>143</v>
      </c>
      <c r="F189" s="16">
        <v>8</v>
      </c>
      <c r="G189" s="16">
        <v>850</v>
      </c>
      <c r="H189" s="17">
        <f t="shared" si="2"/>
        <v>6800</v>
      </c>
      <c r="I189" s="27" t="s">
        <v>806</v>
      </c>
      <c r="J189" s="11"/>
      <c r="K189" s="11"/>
    </row>
    <row r="190" s="2" customFormat="1" ht="33.75" spans="1:11">
      <c r="A190" s="11"/>
      <c r="B190" s="14">
        <v>186</v>
      </c>
      <c r="C190" s="15" t="s">
        <v>818</v>
      </c>
      <c r="D190" s="15" t="s">
        <v>819</v>
      </c>
      <c r="E190" s="14" t="s">
        <v>143</v>
      </c>
      <c r="F190" s="16">
        <v>5</v>
      </c>
      <c r="G190" s="16">
        <v>850</v>
      </c>
      <c r="H190" s="17">
        <f t="shared" si="2"/>
        <v>4250</v>
      </c>
      <c r="I190" s="27" t="s">
        <v>806</v>
      </c>
      <c r="J190" s="11"/>
      <c r="K190" s="11"/>
    </row>
    <row r="191" s="2" customFormat="1" ht="33.75" spans="1:11">
      <c r="A191" s="11"/>
      <c r="B191" s="14">
        <v>187</v>
      </c>
      <c r="C191" s="15" t="s">
        <v>820</v>
      </c>
      <c r="D191" s="15" t="s">
        <v>819</v>
      </c>
      <c r="E191" s="14" t="s">
        <v>143</v>
      </c>
      <c r="F191" s="16">
        <v>5</v>
      </c>
      <c r="G191" s="16">
        <v>850</v>
      </c>
      <c r="H191" s="17">
        <f t="shared" si="2"/>
        <v>4250</v>
      </c>
      <c r="I191" s="27" t="s">
        <v>806</v>
      </c>
      <c r="J191" s="11"/>
      <c r="K191" s="11"/>
    </row>
    <row r="192" s="2" customFormat="1" ht="33.75" spans="1:11">
      <c r="A192" s="11"/>
      <c r="B192" s="14">
        <v>188</v>
      </c>
      <c r="C192" s="15" t="s">
        <v>821</v>
      </c>
      <c r="D192" s="15" t="s">
        <v>819</v>
      </c>
      <c r="E192" s="14" t="s">
        <v>143</v>
      </c>
      <c r="F192" s="16">
        <v>8</v>
      </c>
      <c r="G192" s="16">
        <v>850</v>
      </c>
      <c r="H192" s="17">
        <f t="shared" si="2"/>
        <v>6800</v>
      </c>
      <c r="I192" s="27" t="s">
        <v>806</v>
      </c>
      <c r="J192" s="11"/>
      <c r="K192" s="11"/>
    </row>
    <row r="193" s="2" customFormat="1" ht="33.75" spans="1:11">
      <c r="A193" s="11"/>
      <c r="B193" s="14">
        <v>189</v>
      </c>
      <c r="C193" s="15" t="s">
        <v>822</v>
      </c>
      <c r="D193" s="15" t="s">
        <v>801</v>
      </c>
      <c r="E193" s="14" t="s">
        <v>143</v>
      </c>
      <c r="F193" s="16">
        <v>46</v>
      </c>
      <c r="G193" s="16">
        <v>1500</v>
      </c>
      <c r="H193" s="17">
        <f t="shared" si="2"/>
        <v>69000</v>
      </c>
      <c r="I193" s="27" t="s">
        <v>806</v>
      </c>
      <c r="J193" s="11"/>
      <c r="K193" s="11"/>
    </row>
    <row r="194" s="2" customFormat="1" ht="33.75" spans="1:11">
      <c r="A194" s="11"/>
      <c r="B194" s="14">
        <v>190</v>
      </c>
      <c r="C194" s="15" t="s">
        <v>823</v>
      </c>
      <c r="D194" s="15" t="s">
        <v>801</v>
      </c>
      <c r="E194" s="14" t="s">
        <v>802</v>
      </c>
      <c r="F194" s="16">
        <v>27</v>
      </c>
      <c r="G194" s="16">
        <v>800</v>
      </c>
      <c r="H194" s="17">
        <f t="shared" si="2"/>
        <v>21600</v>
      </c>
      <c r="I194" s="27" t="s">
        <v>806</v>
      </c>
      <c r="J194" s="11"/>
      <c r="K194" s="11"/>
    </row>
    <row r="195" s="2" customFormat="1" ht="33.75" spans="1:11">
      <c r="A195" s="11"/>
      <c r="B195" s="14">
        <v>191</v>
      </c>
      <c r="C195" s="15" t="s">
        <v>824</v>
      </c>
      <c r="D195" s="15" t="s">
        <v>825</v>
      </c>
      <c r="E195" s="14" t="s">
        <v>143</v>
      </c>
      <c r="F195" s="16">
        <v>38</v>
      </c>
      <c r="G195" s="16">
        <v>1200</v>
      </c>
      <c r="H195" s="17">
        <f t="shared" si="2"/>
        <v>45600</v>
      </c>
      <c r="I195" s="27" t="s">
        <v>806</v>
      </c>
      <c r="J195" s="11"/>
      <c r="K195" s="11"/>
    </row>
    <row r="196" s="2" customFormat="1" ht="33.75" spans="1:11">
      <c r="A196" s="11"/>
      <c r="B196" s="14">
        <v>192</v>
      </c>
      <c r="C196" s="15" t="s">
        <v>826</v>
      </c>
      <c r="D196" s="15" t="s">
        <v>827</v>
      </c>
      <c r="E196" s="14" t="s">
        <v>143</v>
      </c>
      <c r="F196" s="16">
        <v>13</v>
      </c>
      <c r="G196" s="16">
        <v>50</v>
      </c>
      <c r="H196" s="17">
        <f t="shared" si="2"/>
        <v>650</v>
      </c>
      <c r="I196" s="27" t="s">
        <v>806</v>
      </c>
      <c r="J196" s="11"/>
      <c r="K196" s="11"/>
    </row>
    <row r="197" s="2" customFormat="1" ht="33.75" spans="1:11">
      <c r="A197" s="11"/>
      <c r="B197" s="14">
        <v>193</v>
      </c>
      <c r="C197" s="15" t="s">
        <v>828</v>
      </c>
      <c r="D197" s="15" t="s">
        <v>829</v>
      </c>
      <c r="E197" s="14" t="s">
        <v>76</v>
      </c>
      <c r="F197" s="16">
        <v>103</v>
      </c>
      <c r="G197" s="16">
        <v>50</v>
      </c>
      <c r="H197" s="17">
        <f t="shared" si="2"/>
        <v>5150</v>
      </c>
      <c r="I197" s="27" t="s">
        <v>806</v>
      </c>
      <c r="J197" s="11"/>
      <c r="K197" s="11"/>
    </row>
    <row r="198" s="2" customFormat="1" ht="33.75" spans="1:11">
      <c r="A198" s="11"/>
      <c r="B198" s="14">
        <v>194</v>
      </c>
      <c r="C198" s="15" t="s">
        <v>830</v>
      </c>
      <c r="D198" s="15" t="s">
        <v>831</v>
      </c>
      <c r="E198" s="14" t="s">
        <v>76</v>
      </c>
      <c r="F198" s="16">
        <v>3</v>
      </c>
      <c r="G198" s="16">
        <v>15600</v>
      </c>
      <c r="H198" s="17">
        <f t="shared" si="2"/>
        <v>46800</v>
      </c>
      <c r="I198" s="27" t="s">
        <v>806</v>
      </c>
      <c r="J198" s="11"/>
      <c r="K198" s="11"/>
    </row>
    <row r="199" s="2" customFormat="1" ht="45" spans="1:11">
      <c r="A199" s="11"/>
      <c r="B199" s="14">
        <v>195</v>
      </c>
      <c r="C199" s="15" t="s">
        <v>832</v>
      </c>
      <c r="D199" s="15" t="s">
        <v>801</v>
      </c>
      <c r="E199" s="14" t="s">
        <v>39</v>
      </c>
      <c r="F199" s="16">
        <v>7770.966</v>
      </c>
      <c r="G199" s="16">
        <v>22.3</v>
      </c>
      <c r="H199" s="17">
        <f t="shared" ref="H199:H203" si="3">F199*G199</f>
        <v>173292.5418</v>
      </c>
      <c r="I199" s="24" t="s">
        <v>563</v>
      </c>
      <c r="J199" s="11"/>
      <c r="K199" s="11"/>
    </row>
    <row r="200" s="2" customFormat="1" ht="11.25" spans="1:11">
      <c r="A200" s="11"/>
      <c r="B200" s="14">
        <v>196</v>
      </c>
      <c r="C200" s="15" t="s">
        <v>833</v>
      </c>
      <c r="D200" s="15" t="s">
        <v>801</v>
      </c>
      <c r="E200" s="14" t="s">
        <v>76</v>
      </c>
      <c r="F200" s="16">
        <v>13</v>
      </c>
      <c r="G200" s="16">
        <v>6500</v>
      </c>
      <c r="H200" s="17">
        <f t="shared" si="3"/>
        <v>84500</v>
      </c>
      <c r="I200" s="23" t="s">
        <v>551</v>
      </c>
      <c r="J200" s="11"/>
      <c r="K200" s="11"/>
    </row>
    <row r="201" s="2" customFormat="1" ht="22.5" spans="1:11">
      <c r="A201" s="11"/>
      <c r="B201" s="14">
        <v>197</v>
      </c>
      <c r="C201" s="15" t="s">
        <v>834</v>
      </c>
      <c r="D201" s="15" t="s">
        <v>801</v>
      </c>
      <c r="E201" s="14" t="s">
        <v>45</v>
      </c>
      <c r="F201" s="16">
        <v>3.6</v>
      </c>
      <c r="G201" s="16">
        <v>180</v>
      </c>
      <c r="H201" s="17">
        <f t="shared" si="3"/>
        <v>648</v>
      </c>
      <c r="I201" s="23" t="s">
        <v>558</v>
      </c>
      <c r="J201" s="11"/>
      <c r="K201" s="11"/>
    </row>
    <row r="202" s="2" customFormat="1" ht="45" spans="1:11">
      <c r="A202" s="11"/>
      <c r="B202" s="14">
        <v>198</v>
      </c>
      <c r="C202" s="15" t="s">
        <v>835</v>
      </c>
      <c r="D202" s="15" t="s">
        <v>801</v>
      </c>
      <c r="E202" s="14" t="s">
        <v>130</v>
      </c>
      <c r="F202" s="16">
        <v>0.538</v>
      </c>
      <c r="G202" s="16">
        <v>3693.59</v>
      </c>
      <c r="H202" s="17">
        <f t="shared" si="3"/>
        <v>1987.15142</v>
      </c>
      <c r="I202" s="24" t="s">
        <v>563</v>
      </c>
      <c r="J202" s="11"/>
      <c r="K202" s="11"/>
    </row>
    <row r="203" s="2" customFormat="1" ht="22.5" spans="1:11">
      <c r="A203" s="11"/>
      <c r="B203" s="14">
        <v>199</v>
      </c>
      <c r="C203" s="15" t="s">
        <v>836</v>
      </c>
      <c r="D203" s="15" t="s">
        <v>801</v>
      </c>
      <c r="E203" s="14" t="s">
        <v>130</v>
      </c>
      <c r="F203" s="16">
        <v>161.422</v>
      </c>
      <c r="G203" s="16">
        <v>1100</v>
      </c>
      <c r="H203" s="17">
        <f t="shared" si="3"/>
        <v>177564.2</v>
      </c>
      <c r="I203" s="23" t="s">
        <v>551</v>
      </c>
      <c r="J203" s="11"/>
      <c r="K203" s="11"/>
    </row>
    <row r="204" s="2" customFormat="1" ht="11.25" spans="1:11">
      <c r="A204" s="11"/>
      <c r="B204" s="14">
        <v>200</v>
      </c>
      <c r="C204" s="28" t="s">
        <v>837</v>
      </c>
      <c r="D204" s="28" t="s">
        <v>838</v>
      </c>
      <c r="E204" s="29" t="s">
        <v>320</v>
      </c>
      <c r="F204" s="30">
        <v>1</v>
      </c>
      <c r="G204" s="30">
        <v>6754</v>
      </c>
      <c r="H204" s="31">
        <v>6754</v>
      </c>
      <c r="I204" s="11" t="s">
        <v>839</v>
      </c>
      <c r="J204" s="11"/>
      <c r="K204" s="11"/>
    </row>
    <row r="205" s="2" customFormat="1" ht="11.25" spans="1:11">
      <c r="A205" s="11"/>
      <c r="B205" s="14">
        <v>201</v>
      </c>
      <c r="C205" s="28" t="s">
        <v>840</v>
      </c>
      <c r="D205" s="28" t="s">
        <v>841</v>
      </c>
      <c r="E205" s="29" t="s">
        <v>320</v>
      </c>
      <c r="F205" s="30">
        <v>1</v>
      </c>
      <c r="G205" s="30">
        <v>1414</v>
      </c>
      <c r="H205" s="31">
        <v>1414</v>
      </c>
      <c r="I205" s="11" t="s">
        <v>839</v>
      </c>
      <c r="J205" s="11"/>
      <c r="K205" s="11"/>
    </row>
    <row r="206" s="2" customFormat="1" ht="11.25" spans="1:11">
      <c r="A206" s="11"/>
      <c r="B206" s="14">
        <v>202</v>
      </c>
      <c r="C206" s="28" t="s">
        <v>842</v>
      </c>
      <c r="D206" s="28" t="s">
        <v>843</v>
      </c>
      <c r="E206" s="29" t="s">
        <v>76</v>
      </c>
      <c r="F206" s="30">
        <v>98.98</v>
      </c>
      <c r="G206" s="30">
        <v>336</v>
      </c>
      <c r="H206" s="31">
        <v>33257.28</v>
      </c>
      <c r="I206" s="11" t="s">
        <v>844</v>
      </c>
      <c r="J206" s="11"/>
      <c r="K206" s="11"/>
    </row>
    <row r="207" s="2" customFormat="1" ht="22.5" spans="1:11">
      <c r="A207" s="11"/>
      <c r="B207" s="14">
        <v>203</v>
      </c>
      <c r="C207" s="28" t="s">
        <v>845</v>
      </c>
      <c r="D207" s="28" t="s">
        <v>846</v>
      </c>
      <c r="E207" s="29" t="s">
        <v>76</v>
      </c>
      <c r="F207" s="30">
        <v>57.57</v>
      </c>
      <c r="G207" s="30">
        <v>1500</v>
      </c>
      <c r="H207" s="31">
        <v>86355</v>
      </c>
      <c r="I207" s="32" t="s">
        <v>847</v>
      </c>
      <c r="J207" s="11"/>
      <c r="K207" s="11"/>
    </row>
    <row r="208" s="2" customFormat="1" ht="11.25" spans="1:11">
      <c r="A208" s="11"/>
      <c r="B208" s="14">
        <v>204</v>
      </c>
      <c r="C208" s="28" t="s">
        <v>848</v>
      </c>
      <c r="D208" s="28" t="s">
        <v>849</v>
      </c>
      <c r="E208" s="29" t="s">
        <v>76</v>
      </c>
      <c r="F208" s="30">
        <v>7.07</v>
      </c>
      <c r="G208" s="30">
        <v>240</v>
      </c>
      <c r="H208" s="31">
        <v>1696.8</v>
      </c>
      <c r="I208" s="11" t="s">
        <v>844</v>
      </c>
      <c r="J208" s="11"/>
      <c r="K208" s="11"/>
    </row>
    <row r="209" s="2" customFormat="1" ht="22.5" spans="1:11">
      <c r="A209" s="11"/>
      <c r="B209" s="14">
        <v>205</v>
      </c>
      <c r="C209" s="28" t="s">
        <v>850</v>
      </c>
      <c r="D209" s="28" t="s">
        <v>851</v>
      </c>
      <c r="E209" s="29" t="s">
        <v>76</v>
      </c>
      <c r="F209" s="30">
        <v>151.5</v>
      </c>
      <c r="G209" s="30">
        <v>151</v>
      </c>
      <c r="H209" s="31">
        <v>22876.5</v>
      </c>
      <c r="I209" s="11" t="s">
        <v>852</v>
      </c>
      <c r="J209" s="11"/>
      <c r="K209" s="11"/>
    </row>
    <row r="210" s="2" customFormat="1" ht="11.25" spans="1:11">
      <c r="A210" s="11"/>
      <c r="B210" s="14">
        <v>206</v>
      </c>
      <c r="C210" s="28" t="s">
        <v>853</v>
      </c>
      <c r="D210" s="28" t="s">
        <v>854</v>
      </c>
      <c r="E210" s="29" t="s">
        <v>76</v>
      </c>
      <c r="F210" s="30">
        <v>59.59</v>
      </c>
      <c r="G210" s="30">
        <v>826</v>
      </c>
      <c r="H210" s="31">
        <v>49221.34</v>
      </c>
      <c r="I210" s="11" t="s">
        <v>844</v>
      </c>
      <c r="J210" s="11"/>
      <c r="K210" s="11"/>
    </row>
    <row r="211" s="2" customFormat="1" ht="11.25" spans="1:11">
      <c r="A211" s="11"/>
      <c r="B211" s="14">
        <v>207</v>
      </c>
      <c r="C211" s="28" t="s">
        <v>855</v>
      </c>
      <c r="D211" s="28" t="s">
        <v>856</v>
      </c>
      <c r="E211" s="29" t="s">
        <v>76</v>
      </c>
      <c r="F211" s="30">
        <v>12.12</v>
      </c>
      <c r="G211" s="30">
        <v>255</v>
      </c>
      <c r="H211" s="31">
        <v>3090.6</v>
      </c>
      <c r="I211" s="11" t="s">
        <v>857</v>
      </c>
      <c r="J211" s="11"/>
      <c r="K211" s="11"/>
    </row>
    <row r="212" s="2" customFormat="1" ht="11.25" spans="1:11">
      <c r="A212" s="11"/>
      <c r="B212" s="14">
        <v>208</v>
      </c>
      <c r="C212" s="28" t="s">
        <v>858</v>
      </c>
      <c r="D212" s="28" t="s">
        <v>859</v>
      </c>
      <c r="E212" s="29" t="s">
        <v>76</v>
      </c>
      <c r="F212" s="30">
        <v>303</v>
      </c>
      <c r="G212" s="30">
        <v>64</v>
      </c>
      <c r="H212" s="31">
        <v>19392</v>
      </c>
      <c r="I212" s="11" t="s">
        <v>857</v>
      </c>
      <c r="J212" s="11"/>
      <c r="K212" s="11"/>
    </row>
    <row r="213" s="2" customFormat="1" ht="11.25" spans="1:11">
      <c r="A213" s="11"/>
      <c r="B213" s="14">
        <v>209</v>
      </c>
      <c r="C213" s="28" t="s">
        <v>860</v>
      </c>
      <c r="D213" s="28" t="s">
        <v>861</v>
      </c>
      <c r="E213" s="29" t="s">
        <v>76</v>
      </c>
      <c r="F213" s="30">
        <v>141.4</v>
      </c>
      <c r="G213" s="30">
        <v>137</v>
      </c>
      <c r="H213" s="31">
        <v>19371.8</v>
      </c>
      <c r="I213" s="11" t="s">
        <v>857</v>
      </c>
      <c r="J213" s="11"/>
      <c r="K213" s="11"/>
    </row>
    <row r="214" s="2" customFormat="1" ht="22.5" spans="1:11">
      <c r="A214" s="11"/>
      <c r="B214" s="14">
        <v>210</v>
      </c>
      <c r="C214" s="28" t="s">
        <v>862</v>
      </c>
      <c r="D214" s="28" t="s">
        <v>863</v>
      </c>
      <c r="E214" s="29" t="s">
        <v>45</v>
      </c>
      <c r="F214" s="30">
        <v>1616</v>
      </c>
      <c r="G214" s="30">
        <v>28</v>
      </c>
      <c r="H214" s="31">
        <v>45248</v>
      </c>
      <c r="I214" s="11" t="s">
        <v>844</v>
      </c>
      <c r="J214" s="11"/>
      <c r="K214" s="11"/>
    </row>
    <row r="215" s="2" customFormat="1" ht="11.25" spans="1:11">
      <c r="A215" s="11"/>
      <c r="B215" s="14">
        <v>211</v>
      </c>
      <c r="C215" s="28" t="s">
        <v>864</v>
      </c>
      <c r="D215" s="28" t="s">
        <v>865</v>
      </c>
      <c r="E215" s="29" t="s">
        <v>76</v>
      </c>
      <c r="F215" s="30">
        <v>177.76</v>
      </c>
      <c r="G215" s="30">
        <v>168</v>
      </c>
      <c r="H215" s="31">
        <v>29863.68</v>
      </c>
      <c r="I215" s="11" t="s">
        <v>866</v>
      </c>
      <c r="J215" s="11"/>
      <c r="K215" s="11"/>
    </row>
    <row r="216" s="2" customFormat="1" ht="11.25" spans="1:11">
      <c r="A216" s="11"/>
      <c r="B216" s="14">
        <v>212</v>
      </c>
      <c r="C216" s="28" t="s">
        <v>867</v>
      </c>
      <c r="D216" s="28" t="s">
        <v>868</v>
      </c>
      <c r="E216" s="29" t="s">
        <v>76</v>
      </c>
      <c r="F216" s="30">
        <v>13.13</v>
      </c>
      <c r="G216" s="30">
        <v>220</v>
      </c>
      <c r="H216" s="31">
        <v>2888.6</v>
      </c>
      <c r="I216" s="11" t="s">
        <v>869</v>
      </c>
      <c r="J216" s="11"/>
      <c r="K216" s="11"/>
    </row>
    <row r="217" s="2" customFormat="1" ht="22.5" spans="1:11">
      <c r="A217" s="11"/>
      <c r="B217" s="14">
        <v>213</v>
      </c>
      <c r="C217" s="28" t="s">
        <v>870</v>
      </c>
      <c r="D217" s="28" t="s">
        <v>871</v>
      </c>
      <c r="E217" s="29" t="s">
        <v>76</v>
      </c>
      <c r="F217" s="30">
        <v>6.06</v>
      </c>
      <c r="G217" s="30">
        <v>182</v>
      </c>
      <c r="H217" s="31">
        <v>1102.92</v>
      </c>
      <c r="I217" s="11" t="s">
        <v>844</v>
      </c>
      <c r="J217" s="11"/>
      <c r="K217" s="11"/>
    </row>
    <row r="218" s="2" customFormat="1" ht="11.25" spans="1:11">
      <c r="A218" s="11"/>
      <c r="B218" s="14">
        <v>214</v>
      </c>
      <c r="C218" s="28" t="s">
        <v>872</v>
      </c>
      <c r="D218" s="28" t="s">
        <v>873</v>
      </c>
      <c r="E218" s="29" t="s">
        <v>76</v>
      </c>
      <c r="F218" s="30">
        <v>6.06</v>
      </c>
      <c r="G218" s="30">
        <v>68</v>
      </c>
      <c r="H218" s="31">
        <v>412.08</v>
      </c>
      <c r="I218" s="11" t="s">
        <v>844</v>
      </c>
      <c r="J218" s="11"/>
      <c r="K218" s="11"/>
    </row>
    <row r="219" s="2" customFormat="1" ht="11.25" spans="1:11">
      <c r="A219" s="11"/>
      <c r="B219" s="14">
        <v>215</v>
      </c>
      <c r="C219" s="28" t="s">
        <v>874</v>
      </c>
      <c r="D219" s="28" t="s">
        <v>875</v>
      </c>
      <c r="E219" s="29" t="s">
        <v>76</v>
      </c>
      <c r="F219" s="30">
        <v>1.01</v>
      </c>
      <c r="G219" s="30">
        <v>125</v>
      </c>
      <c r="H219" s="31">
        <v>126.25</v>
      </c>
      <c r="I219" s="11" t="s">
        <v>844</v>
      </c>
      <c r="J219" s="11"/>
      <c r="K219" s="11"/>
    </row>
    <row r="220" s="2" customFormat="1" ht="11.25" spans="1:11">
      <c r="A220" s="11"/>
      <c r="B220" s="14">
        <v>216</v>
      </c>
      <c r="C220" s="28" t="s">
        <v>876</v>
      </c>
      <c r="D220" s="28" t="s">
        <v>877</v>
      </c>
      <c r="E220" s="29" t="s">
        <v>76</v>
      </c>
      <c r="F220" s="30">
        <v>2.02</v>
      </c>
      <c r="G220" s="30">
        <v>168</v>
      </c>
      <c r="H220" s="31">
        <v>339.36</v>
      </c>
      <c r="I220" s="11" t="s">
        <v>844</v>
      </c>
      <c r="J220" s="11"/>
      <c r="K220" s="11"/>
    </row>
    <row r="221" s="2" customFormat="1" ht="11.25" spans="1:11">
      <c r="A221" s="11"/>
      <c r="B221" s="14">
        <v>217</v>
      </c>
      <c r="C221" s="28" t="s">
        <v>878</v>
      </c>
      <c r="D221" s="28" t="s">
        <v>879</v>
      </c>
      <c r="E221" s="29" t="s">
        <v>76</v>
      </c>
      <c r="F221" s="30">
        <v>7.07</v>
      </c>
      <c r="G221" s="30">
        <v>220</v>
      </c>
      <c r="H221" s="31">
        <v>1555.4</v>
      </c>
      <c r="I221" s="11" t="s">
        <v>844</v>
      </c>
      <c r="J221" s="11"/>
      <c r="K221" s="11"/>
    </row>
    <row r="222" s="2" customFormat="1" ht="11.25" spans="1:11">
      <c r="A222" s="11"/>
      <c r="B222" s="14">
        <v>218</v>
      </c>
      <c r="C222" s="28" t="s">
        <v>880</v>
      </c>
      <c r="D222" s="28" t="s">
        <v>881</v>
      </c>
      <c r="E222" s="29" t="s">
        <v>320</v>
      </c>
      <c r="F222" s="30">
        <v>4</v>
      </c>
      <c r="G222" s="30">
        <v>98</v>
      </c>
      <c r="H222" s="31">
        <v>392</v>
      </c>
      <c r="I222" s="11" t="s">
        <v>882</v>
      </c>
      <c r="J222" s="11"/>
      <c r="K222" s="11"/>
    </row>
    <row r="223" s="2" customFormat="1" ht="11.25" spans="1:11">
      <c r="A223" s="11"/>
      <c r="B223" s="14">
        <v>219</v>
      </c>
      <c r="C223" s="28" t="s">
        <v>883</v>
      </c>
      <c r="D223" s="28" t="s">
        <v>801</v>
      </c>
      <c r="E223" s="29" t="s">
        <v>76</v>
      </c>
      <c r="F223" s="30">
        <v>1.02</v>
      </c>
      <c r="G223" s="30">
        <v>36</v>
      </c>
      <c r="H223" s="31">
        <v>36.72</v>
      </c>
      <c r="I223" s="11" t="s">
        <v>882</v>
      </c>
      <c r="J223" s="11"/>
      <c r="K223" s="11"/>
    </row>
    <row r="224" s="2" customFormat="1" ht="33.75" spans="1:11">
      <c r="A224" s="11"/>
      <c r="B224" s="14">
        <v>220</v>
      </c>
      <c r="C224" s="28" t="s">
        <v>884</v>
      </c>
      <c r="D224" s="28" t="s">
        <v>801</v>
      </c>
      <c r="E224" s="29" t="s">
        <v>320</v>
      </c>
      <c r="F224" s="30">
        <v>1</v>
      </c>
      <c r="G224" s="30">
        <v>50</v>
      </c>
      <c r="H224" s="31">
        <v>50</v>
      </c>
      <c r="I224" s="11" t="s">
        <v>885</v>
      </c>
      <c r="J224" s="11"/>
      <c r="K224" s="11"/>
    </row>
    <row r="225" s="2" customFormat="1" ht="22.5" spans="1:11">
      <c r="A225" s="11"/>
      <c r="B225" s="14">
        <v>221</v>
      </c>
      <c r="C225" s="28" t="s">
        <v>886</v>
      </c>
      <c r="D225" s="28" t="s">
        <v>801</v>
      </c>
      <c r="E225" s="29" t="s">
        <v>320</v>
      </c>
      <c r="F225" s="30">
        <v>1</v>
      </c>
      <c r="G225" s="30">
        <v>280</v>
      </c>
      <c r="H225" s="31">
        <v>280</v>
      </c>
      <c r="I225" s="11" t="s">
        <v>887</v>
      </c>
      <c r="J225" s="11"/>
      <c r="K225" s="11"/>
    </row>
    <row r="226" s="2" customFormat="1" ht="11.25" spans="1:11">
      <c r="A226" s="11"/>
      <c r="B226" s="14">
        <v>222</v>
      </c>
      <c r="C226" s="28" t="s">
        <v>888</v>
      </c>
      <c r="D226" s="28" t="s">
        <v>801</v>
      </c>
      <c r="E226" s="29" t="s">
        <v>320</v>
      </c>
      <c r="F226" s="30">
        <v>50</v>
      </c>
      <c r="G226" s="30">
        <v>45</v>
      </c>
      <c r="H226" s="31">
        <v>2250</v>
      </c>
      <c r="I226" s="11" t="s">
        <v>844</v>
      </c>
      <c r="J226" s="11"/>
      <c r="K226" s="11"/>
    </row>
    <row r="227" s="2" customFormat="1" ht="11.25" spans="1:11">
      <c r="A227" s="11"/>
      <c r="B227" s="14">
        <v>223</v>
      </c>
      <c r="C227" s="28" t="s">
        <v>889</v>
      </c>
      <c r="D227" s="28" t="s">
        <v>801</v>
      </c>
      <c r="E227" s="29" t="s">
        <v>320</v>
      </c>
      <c r="F227" s="30">
        <v>44</v>
      </c>
      <c r="G227" s="30">
        <v>140</v>
      </c>
      <c r="H227" s="31">
        <v>6160</v>
      </c>
      <c r="I227" s="11" t="s">
        <v>844</v>
      </c>
      <c r="J227" s="11"/>
      <c r="K227" s="11"/>
    </row>
    <row r="228" s="2" customFormat="1" ht="11.25" spans="1:11">
      <c r="A228" s="11"/>
      <c r="B228" s="14">
        <v>224</v>
      </c>
      <c r="C228" s="28" t="s">
        <v>890</v>
      </c>
      <c r="D228" s="28" t="s">
        <v>801</v>
      </c>
      <c r="E228" s="29" t="s">
        <v>320</v>
      </c>
      <c r="F228" s="30">
        <v>6</v>
      </c>
      <c r="G228" s="30">
        <v>230</v>
      </c>
      <c r="H228" s="31">
        <v>1380</v>
      </c>
      <c r="I228" s="11" t="s">
        <v>844</v>
      </c>
      <c r="J228" s="11"/>
      <c r="K228" s="11"/>
    </row>
    <row r="229" s="2" customFormat="1" ht="33.75" spans="1:11">
      <c r="A229" s="11"/>
      <c r="B229" s="14">
        <v>225</v>
      </c>
      <c r="C229" s="28" t="s">
        <v>891</v>
      </c>
      <c r="D229" s="28" t="s">
        <v>892</v>
      </c>
      <c r="E229" s="29" t="s">
        <v>76</v>
      </c>
      <c r="F229" s="30">
        <v>1.02</v>
      </c>
      <c r="G229" s="30">
        <v>77</v>
      </c>
      <c r="H229" s="31">
        <v>78.54</v>
      </c>
      <c r="I229" s="11" t="s">
        <v>893</v>
      </c>
      <c r="J229" s="11"/>
      <c r="K229" s="11"/>
    </row>
    <row r="230" s="2" customFormat="1" ht="11.25" spans="1:11">
      <c r="A230" s="11"/>
      <c r="B230" s="14">
        <v>226</v>
      </c>
      <c r="C230" s="28" t="s">
        <v>894</v>
      </c>
      <c r="D230" s="28" t="s">
        <v>801</v>
      </c>
      <c r="E230" s="29" t="s">
        <v>143</v>
      </c>
      <c r="F230" s="30">
        <v>6.12</v>
      </c>
      <c r="G230" s="30">
        <v>1.29</v>
      </c>
      <c r="H230" s="31">
        <v>7.89</v>
      </c>
      <c r="I230" s="11" t="s">
        <v>882</v>
      </c>
      <c r="J230" s="11"/>
      <c r="K230" s="11"/>
    </row>
    <row r="231" s="2" customFormat="1" ht="11.25" spans="1:11">
      <c r="A231" s="11"/>
      <c r="B231" s="14">
        <v>227</v>
      </c>
      <c r="C231" s="28" t="s">
        <v>895</v>
      </c>
      <c r="D231" s="28" t="s">
        <v>896</v>
      </c>
      <c r="E231" s="29" t="s">
        <v>76</v>
      </c>
      <c r="F231" s="30">
        <v>3.06</v>
      </c>
      <c r="G231" s="30">
        <v>16.72</v>
      </c>
      <c r="H231" s="31">
        <v>51.16</v>
      </c>
      <c r="I231" s="11" t="s">
        <v>897</v>
      </c>
      <c r="J231" s="11"/>
      <c r="K231" s="11"/>
    </row>
    <row r="232" s="2" customFormat="1" ht="11.25" spans="1:11">
      <c r="A232" s="11"/>
      <c r="B232" s="14">
        <v>228</v>
      </c>
      <c r="C232" s="28" t="s">
        <v>898</v>
      </c>
      <c r="D232" s="28" t="s">
        <v>899</v>
      </c>
      <c r="E232" s="29" t="s">
        <v>76</v>
      </c>
      <c r="F232" s="30">
        <v>3.06</v>
      </c>
      <c r="G232" s="30">
        <v>16.72</v>
      </c>
      <c r="H232" s="31">
        <v>51.16</v>
      </c>
      <c r="I232" s="11" t="s">
        <v>897</v>
      </c>
      <c r="J232" s="11"/>
      <c r="K232" s="11"/>
    </row>
    <row r="233" s="2" customFormat="1" ht="11.25" spans="1:11">
      <c r="A233" s="11"/>
      <c r="B233" s="14">
        <v>229</v>
      </c>
      <c r="C233" s="28" t="s">
        <v>900</v>
      </c>
      <c r="D233" s="28" t="s">
        <v>801</v>
      </c>
      <c r="E233" s="29" t="s">
        <v>45</v>
      </c>
      <c r="F233" s="30">
        <v>424</v>
      </c>
      <c r="G233" s="30">
        <v>7.65</v>
      </c>
      <c r="H233" s="31">
        <v>3243.6</v>
      </c>
      <c r="I233" s="11" t="s">
        <v>901</v>
      </c>
      <c r="J233" s="11"/>
      <c r="K233" s="11"/>
    </row>
    <row r="234" s="2" customFormat="1" ht="11.25" spans="1:11">
      <c r="A234" s="11"/>
      <c r="B234" s="14">
        <v>230</v>
      </c>
      <c r="C234" s="28" t="s">
        <v>902</v>
      </c>
      <c r="D234" s="28" t="s">
        <v>801</v>
      </c>
      <c r="E234" s="29" t="s">
        <v>45</v>
      </c>
      <c r="F234" s="30">
        <v>8962.3</v>
      </c>
      <c r="G234" s="30">
        <v>3.52</v>
      </c>
      <c r="H234" s="31">
        <v>31547.3</v>
      </c>
      <c r="I234" s="11" t="s">
        <v>882</v>
      </c>
      <c r="J234" s="11"/>
      <c r="K234" s="11"/>
    </row>
    <row r="235" s="2" customFormat="1" ht="11.25" spans="1:11">
      <c r="A235" s="11"/>
      <c r="B235" s="14">
        <v>231</v>
      </c>
      <c r="C235" s="28" t="s">
        <v>903</v>
      </c>
      <c r="D235" s="28" t="s">
        <v>904</v>
      </c>
      <c r="E235" s="29" t="s">
        <v>45</v>
      </c>
      <c r="F235" s="30">
        <v>1080</v>
      </c>
      <c r="G235" s="30">
        <v>6.84</v>
      </c>
      <c r="H235" s="31">
        <v>7387.2</v>
      </c>
      <c r="I235" s="11" t="s">
        <v>901</v>
      </c>
      <c r="J235" s="11"/>
      <c r="K235" s="11"/>
    </row>
    <row r="236" s="2" customFormat="1" ht="11.25" spans="1:11">
      <c r="A236" s="11"/>
      <c r="B236" s="14">
        <v>232</v>
      </c>
      <c r="C236" s="28" t="s">
        <v>903</v>
      </c>
      <c r="D236" s="28" t="s">
        <v>905</v>
      </c>
      <c r="E236" s="29" t="s">
        <v>45</v>
      </c>
      <c r="F236" s="30">
        <v>1080</v>
      </c>
      <c r="G236" s="30">
        <v>15.84</v>
      </c>
      <c r="H236" s="31">
        <v>17107.2</v>
      </c>
      <c r="I236" s="11" t="s">
        <v>901</v>
      </c>
      <c r="J236" s="11"/>
      <c r="K236" s="11"/>
    </row>
    <row r="237" s="2" customFormat="1" ht="11.25" spans="1:11">
      <c r="A237" s="11"/>
      <c r="B237" s="14">
        <v>233</v>
      </c>
      <c r="C237" s="28" t="s">
        <v>903</v>
      </c>
      <c r="D237" s="28" t="s">
        <v>906</v>
      </c>
      <c r="E237" s="29" t="s">
        <v>45</v>
      </c>
      <c r="F237" s="30">
        <v>14.58</v>
      </c>
      <c r="G237" s="30">
        <v>2.51</v>
      </c>
      <c r="H237" s="31">
        <v>36.6</v>
      </c>
      <c r="I237" s="11" t="s">
        <v>901</v>
      </c>
      <c r="J237" s="11"/>
      <c r="K237" s="11"/>
    </row>
    <row r="238" s="2" customFormat="1" ht="11.25" spans="1:11">
      <c r="A238" s="11"/>
      <c r="B238" s="14">
        <v>234</v>
      </c>
      <c r="C238" s="28" t="s">
        <v>907</v>
      </c>
      <c r="D238" s="28" t="s">
        <v>908</v>
      </c>
      <c r="E238" s="29" t="s">
        <v>45</v>
      </c>
      <c r="F238" s="30">
        <v>1020</v>
      </c>
      <c r="G238" s="30">
        <v>3.11</v>
      </c>
      <c r="H238" s="31">
        <v>3172.2</v>
      </c>
      <c r="I238" s="11" t="s">
        <v>901</v>
      </c>
      <c r="J238" s="11"/>
      <c r="K238" s="11"/>
    </row>
    <row r="239" s="2" customFormat="1" ht="11.25" spans="1:11">
      <c r="A239" s="11"/>
      <c r="B239" s="14">
        <v>235</v>
      </c>
      <c r="C239" s="28" t="s">
        <v>909</v>
      </c>
      <c r="D239" s="28" t="s">
        <v>910</v>
      </c>
      <c r="E239" s="29" t="s">
        <v>143</v>
      </c>
      <c r="F239" s="30">
        <v>5.05</v>
      </c>
      <c r="G239" s="30">
        <v>9.5</v>
      </c>
      <c r="H239" s="31">
        <v>47.98</v>
      </c>
      <c r="I239" s="11" t="s">
        <v>911</v>
      </c>
      <c r="J239" s="11"/>
      <c r="K239" s="11"/>
    </row>
    <row r="240" s="2" customFormat="1" ht="11.25" spans="1:11">
      <c r="A240" s="11"/>
      <c r="B240" s="14">
        <v>236</v>
      </c>
      <c r="C240" s="28" t="s">
        <v>912</v>
      </c>
      <c r="D240" s="28" t="s">
        <v>801</v>
      </c>
      <c r="E240" s="29" t="s">
        <v>143</v>
      </c>
      <c r="F240" s="30">
        <v>8.08</v>
      </c>
      <c r="G240" s="30">
        <v>500</v>
      </c>
      <c r="H240" s="31">
        <v>4040</v>
      </c>
      <c r="I240" s="11" t="s">
        <v>882</v>
      </c>
      <c r="J240" s="11"/>
      <c r="K240" s="11"/>
    </row>
    <row r="241" s="2" customFormat="1" ht="11.25" spans="1:11">
      <c r="A241" s="11"/>
      <c r="B241" s="14">
        <v>237</v>
      </c>
      <c r="C241" s="28" t="s">
        <v>913</v>
      </c>
      <c r="D241" s="28" t="s">
        <v>801</v>
      </c>
      <c r="E241" s="29" t="s">
        <v>143</v>
      </c>
      <c r="F241" s="30">
        <v>2.02</v>
      </c>
      <c r="G241" s="30">
        <v>680</v>
      </c>
      <c r="H241" s="31">
        <v>1373.6</v>
      </c>
      <c r="I241" s="11" t="s">
        <v>882</v>
      </c>
      <c r="J241" s="11"/>
      <c r="K241" s="11"/>
    </row>
    <row r="242" s="2" customFormat="1" ht="11.25" spans="1:11">
      <c r="A242" s="11"/>
      <c r="B242" s="14">
        <v>238</v>
      </c>
      <c r="C242" s="28" t="s">
        <v>914</v>
      </c>
      <c r="D242" s="28" t="s">
        <v>801</v>
      </c>
      <c r="E242" s="29" t="s">
        <v>143</v>
      </c>
      <c r="F242" s="30">
        <v>3.03</v>
      </c>
      <c r="G242" s="30">
        <v>265.49</v>
      </c>
      <c r="H242" s="31">
        <v>804.43</v>
      </c>
      <c r="I242" s="11" t="s">
        <v>882</v>
      </c>
      <c r="J242" s="11"/>
      <c r="K242" s="11"/>
    </row>
    <row r="243" s="2" customFormat="1" ht="11.25" spans="1:11">
      <c r="A243" s="11"/>
      <c r="B243" s="14">
        <v>239</v>
      </c>
      <c r="C243" s="28" t="s">
        <v>915</v>
      </c>
      <c r="D243" s="28" t="s">
        <v>916</v>
      </c>
      <c r="E243" s="29" t="s">
        <v>191</v>
      </c>
      <c r="F243" s="30">
        <v>9.09</v>
      </c>
      <c r="G243" s="30">
        <v>20</v>
      </c>
      <c r="H243" s="31">
        <v>181.8</v>
      </c>
      <c r="I243" s="11" t="s">
        <v>882</v>
      </c>
      <c r="J243" s="11"/>
      <c r="K243" s="11"/>
    </row>
    <row r="244" s="2" customFormat="1" ht="11.25" spans="1:11">
      <c r="A244" s="11"/>
      <c r="B244" s="14">
        <v>240</v>
      </c>
      <c r="C244" s="28" t="s">
        <v>917</v>
      </c>
      <c r="D244" s="28" t="s">
        <v>918</v>
      </c>
      <c r="E244" s="29" t="s">
        <v>191</v>
      </c>
      <c r="F244" s="30">
        <v>3.03</v>
      </c>
      <c r="G244" s="30">
        <v>20</v>
      </c>
      <c r="H244" s="31">
        <v>60.6</v>
      </c>
      <c r="I244" s="11" t="s">
        <v>882</v>
      </c>
      <c r="J244" s="11"/>
      <c r="K244" s="11"/>
    </row>
    <row r="245" s="2" customFormat="1" ht="11.25" spans="1:11">
      <c r="A245" s="11"/>
      <c r="B245" s="14">
        <v>241</v>
      </c>
      <c r="C245" s="28" t="s">
        <v>919</v>
      </c>
      <c r="D245" s="28" t="s">
        <v>801</v>
      </c>
      <c r="E245" s="29" t="s">
        <v>76</v>
      </c>
      <c r="F245" s="30">
        <v>8.08</v>
      </c>
      <c r="G245" s="30">
        <v>20</v>
      </c>
      <c r="H245" s="31">
        <v>161.6</v>
      </c>
      <c r="I245" s="11" t="s">
        <v>882</v>
      </c>
      <c r="J245" s="11"/>
      <c r="K245" s="11"/>
    </row>
    <row r="246" s="2" customFormat="1" ht="11.25" spans="1:11">
      <c r="A246" s="11"/>
      <c r="B246" s="14">
        <v>242</v>
      </c>
      <c r="C246" s="28" t="s">
        <v>920</v>
      </c>
      <c r="D246" s="28" t="s">
        <v>801</v>
      </c>
      <c r="E246" s="29" t="s">
        <v>76</v>
      </c>
      <c r="F246" s="30">
        <v>3.03</v>
      </c>
      <c r="G246" s="30">
        <v>12</v>
      </c>
      <c r="H246" s="31">
        <v>36.36</v>
      </c>
      <c r="I246" s="11" t="s">
        <v>882</v>
      </c>
      <c r="J246" s="11"/>
      <c r="K246" s="11"/>
    </row>
    <row r="247" s="2" customFormat="1" ht="11.25" spans="1:11">
      <c r="A247" s="11"/>
      <c r="B247" s="14">
        <v>243</v>
      </c>
      <c r="C247" s="28" t="s">
        <v>921</v>
      </c>
      <c r="D247" s="28" t="s">
        <v>916</v>
      </c>
      <c r="E247" s="29" t="s">
        <v>45</v>
      </c>
      <c r="F247" s="30">
        <v>299.441</v>
      </c>
      <c r="G247" s="30">
        <v>14.4</v>
      </c>
      <c r="H247" s="31">
        <v>4311.96</v>
      </c>
      <c r="I247" s="11" t="s">
        <v>901</v>
      </c>
      <c r="J247" s="11"/>
      <c r="K247" s="11"/>
    </row>
    <row r="248" s="2" customFormat="1" ht="11.25" spans="1:11">
      <c r="A248" s="11"/>
      <c r="B248" s="14">
        <v>244</v>
      </c>
      <c r="C248" s="28" t="s">
        <v>921</v>
      </c>
      <c r="D248" s="28" t="s">
        <v>922</v>
      </c>
      <c r="E248" s="29" t="s">
        <v>45</v>
      </c>
      <c r="F248" s="30">
        <v>1389.709</v>
      </c>
      <c r="G248" s="30">
        <v>41.2</v>
      </c>
      <c r="H248" s="31">
        <v>57256.02</v>
      </c>
      <c r="I248" s="11" t="s">
        <v>901</v>
      </c>
      <c r="J248" s="11"/>
      <c r="K248" s="11"/>
    </row>
    <row r="249" s="2" customFormat="1" ht="11.25" spans="1:11">
      <c r="A249" s="11"/>
      <c r="B249" s="14">
        <v>245</v>
      </c>
      <c r="C249" s="28" t="s">
        <v>921</v>
      </c>
      <c r="D249" s="28" t="s">
        <v>156</v>
      </c>
      <c r="E249" s="29" t="s">
        <v>45</v>
      </c>
      <c r="F249" s="30">
        <v>638.932</v>
      </c>
      <c r="G249" s="30">
        <v>53.69</v>
      </c>
      <c r="H249" s="31">
        <v>34304.28</v>
      </c>
      <c r="I249" s="11" t="s">
        <v>901</v>
      </c>
      <c r="J249" s="11"/>
      <c r="K249" s="11"/>
    </row>
    <row r="250" s="2" customFormat="1" ht="11.25" spans="1:11">
      <c r="A250" s="11"/>
      <c r="B250" s="14">
        <v>246</v>
      </c>
      <c r="C250" s="28" t="s">
        <v>923</v>
      </c>
      <c r="D250" s="28" t="s">
        <v>163</v>
      </c>
      <c r="E250" s="29" t="s">
        <v>45</v>
      </c>
      <c r="F250" s="30">
        <v>11.786</v>
      </c>
      <c r="G250" s="30">
        <v>36.62</v>
      </c>
      <c r="H250" s="31">
        <v>431.59</v>
      </c>
      <c r="I250" s="11" t="s">
        <v>901</v>
      </c>
      <c r="J250" s="11"/>
      <c r="K250" s="11"/>
    </row>
    <row r="251" s="2" customFormat="1" ht="11.25" spans="1:11">
      <c r="A251" s="11"/>
      <c r="B251" s="14">
        <v>247</v>
      </c>
      <c r="C251" s="28" t="s">
        <v>924</v>
      </c>
      <c r="D251" s="28" t="s">
        <v>925</v>
      </c>
      <c r="E251" s="29" t="s">
        <v>45</v>
      </c>
      <c r="F251" s="30">
        <v>39.72</v>
      </c>
      <c r="G251" s="30">
        <v>79.68</v>
      </c>
      <c r="H251" s="31">
        <v>3164.89</v>
      </c>
      <c r="I251" s="11" t="s">
        <v>901</v>
      </c>
      <c r="J251" s="11"/>
      <c r="K251" s="11"/>
    </row>
    <row r="252" s="2" customFormat="1" ht="11.25" spans="1:11">
      <c r="A252" s="11"/>
      <c r="B252" s="14">
        <v>248</v>
      </c>
      <c r="C252" s="28" t="s">
        <v>926</v>
      </c>
      <c r="D252" s="28" t="s">
        <v>156</v>
      </c>
      <c r="E252" s="29" t="s">
        <v>143</v>
      </c>
      <c r="F252" s="30">
        <v>3</v>
      </c>
      <c r="G252" s="30">
        <v>241.5</v>
      </c>
      <c r="H252" s="31">
        <v>724.5</v>
      </c>
      <c r="I252" s="11" t="s">
        <v>927</v>
      </c>
      <c r="J252" s="11"/>
      <c r="K252" s="11"/>
    </row>
    <row r="253" s="2" customFormat="1" ht="11.25" spans="1:11">
      <c r="A253" s="11"/>
      <c r="B253" s="14">
        <v>249</v>
      </c>
      <c r="C253" s="28" t="s">
        <v>928</v>
      </c>
      <c r="D253" s="28" t="s">
        <v>156</v>
      </c>
      <c r="E253" s="29" t="s">
        <v>929</v>
      </c>
      <c r="F253" s="30">
        <v>6</v>
      </c>
      <c r="G253" s="30">
        <v>20.49</v>
      </c>
      <c r="H253" s="31">
        <v>122.94</v>
      </c>
      <c r="I253" s="11" t="s">
        <v>911</v>
      </c>
      <c r="J253" s="11"/>
      <c r="K253" s="11"/>
    </row>
    <row r="254" s="2" customFormat="1" ht="11.25" spans="1:11">
      <c r="A254" s="11"/>
      <c r="B254" s="14">
        <v>250</v>
      </c>
      <c r="C254" s="28" t="s">
        <v>930</v>
      </c>
      <c r="D254" s="28" t="s">
        <v>156</v>
      </c>
      <c r="E254" s="29" t="s">
        <v>143</v>
      </c>
      <c r="F254" s="30">
        <v>3</v>
      </c>
      <c r="G254" s="30">
        <v>227</v>
      </c>
      <c r="H254" s="31">
        <v>681</v>
      </c>
      <c r="I254" s="11" t="s">
        <v>901</v>
      </c>
      <c r="J254" s="11"/>
      <c r="K254" s="11"/>
    </row>
    <row r="255" s="2" customFormat="1" ht="11.25" spans="1:11">
      <c r="A255" s="11"/>
      <c r="B255" s="14">
        <v>251</v>
      </c>
      <c r="C255" s="28" t="s">
        <v>931</v>
      </c>
      <c r="D255" s="28" t="s">
        <v>801</v>
      </c>
      <c r="E255" s="29" t="s">
        <v>143</v>
      </c>
      <c r="F255" s="30">
        <v>65</v>
      </c>
      <c r="G255" s="30">
        <v>23.36</v>
      </c>
      <c r="H255" s="31">
        <f>F255*G255</f>
        <v>1518.4</v>
      </c>
      <c r="I255" s="11" t="s">
        <v>897</v>
      </c>
      <c r="J255" s="11"/>
      <c r="K255" s="11"/>
    </row>
    <row r="256" s="2" customFormat="1" ht="22.5" spans="1:11">
      <c r="A256" s="11"/>
      <c r="B256" s="14">
        <v>252</v>
      </c>
      <c r="C256" s="28" t="s">
        <v>932</v>
      </c>
      <c r="D256" s="28" t="s">
        <v>801</v>
      </c>
      <c r="E256" s="29" t="s">
        <v>76</v>
      </c>
      <c r="F256" s="30">
        <v>59</v>
      </c>
      <c r="G256" s="30">
        <v>610.65</v>
      </c>
      <c r="H256" s="31">
        <v>36028.35</v>
      </c>
      <c r="I256" s="11" t="s">
        <v>911</v>
      </c>
      <c r="J256" s="11"/>
      <c r="K256" s="11"/>
    </row>
    <row r="257" s="2" customFormat="1" ht="11.25" spans="1:11">
      <c r="A257" s="11"/>
      <c r="B257" s="14">
        <v>253</v>
      </c>
      <c r="C257" s="28" t="s">
        <v>933</v>
      </c>
      <c r="D257" s="28" t="s">
        <v>934</v>
      </c>
      <c r="E257" s="29" t="s">
        <v>76</v>
      </c>
      <c r="F257" s="30">
        <v>3.03</v>
      </c>
      <c r="G257" s="30">
        <v>601.77</v>
      </c>
      <c r="H257" s="31">
        <v>1823.36</v>
      </c>
      <c r="I257" s="11" t="s">
        <v>911</v>
      </c>
      <c r="J257" s="11"/>
      <c r="K257" s="11"/>
    </row>
    <row r="258" s="2" customFormat="1" ht="11.25" spans="1:11">
      <c r="A258" s="11"/>
      <c r="B258" s="14">
        <v>254</v>
      </c>
      <c r="C258" s="28" t="s">
        <v>935</v>
      </c>
      <c r="D258" s="28" t="s">
        <v>934</v>
      </c>
      <c r="E258" s="29" t="s">
        <v>76</v>
      </c>
      <c r="F258" s="30">
        <v>3.03</v>
      </c>
      <c r="G258" s="30">
        <v>601.77</v>
      </c>
      <c r="H258" s="31">
        <v>1823.36</v>
      </c>
      <c r="I258" s="11" t="s">
        <v>911</v>
      </c>
      <c r="J258" s="11"/>
      <c r="K258" s="11"/>
    </row>
    <row r="259" s="2" customFormat="1" ht="11.25" spans="1:11">
      <c r="A259" s="11"/>
      <c r="B259" s="14">
        <v>255</v>
      </c>
      <c r="C259" s="28" t="s">
        <v>936</v>
      </c>
      <c r="D259" s="28" t="s">
        <v>937</v>
      </c>
      <c r="E259" s="29" t="s">
        <v>76</v>
      </c>
      <c r="F259" s="30">
        <v>3</v>
      </c>
      <c r="G259" s="30">
        <v>1594</v>
      </c>
      <c r="H259" s="31">
        <v>4782</v>
      </c>
      <c r="I259" s="11" t="s">
        <v>897</v>
      </c>
      <c r="J259" s="11"/>
      <c r="K259" s="11"/>
    </row>
    <row r="260" s="2" customFormat="1" ht="11.25" spans="1:11">
      <c r="A260" s="11"/>
      <c r="B260" s="14">
        <v>256</v>
      </c>
      <c r="C260" s="28" t="s">
        <v>938</v>
      </c>
      <c r="D260" s="28" t="s">
        <v>939</v>
      </c>
      <c r="E260" s="29" t="s">
        <v>76</v>
      </c>
      <c r="F260" s="30">
        <v>59</v>
      </c>
      <c r="G260" s="30">
        <v>203.54</v>
      </c>
      <c r="H260" s="31">
        <v>12008.86</v>
      </c>
      <c r="I260" s="11" t="s">
        <v>911</v>
      </c>
      <c r="J260" s="11"/>
      <c r="K260" s="11"/>
    </row>
    <row r="261" s="2" customFormat="1" ht="11.25" spans="1:11">
      <c r="A261" s="11"/>
      <c r="B261" s="14">
        <v>257</v>
      </c>
      <c r="C261" s="28" t="s">
        <v>940</v>
      </c>
      <c r="D261" s="28" t="s">
        <v>934</v>
      </c>
      <c r="E261" s="29" t="s">
        <v>76</v>
      </c>
      <c r="F261" s="30">
        <v>4</v>
      </c>
      <c r="G261" s="30">
        <v>559</v>
      </c>
      <c r="H261" s="31">
        <v>2236</v>
      </c>
      <c r="I261" s="11" t="s">
        <v>911</v>
      </c>
      <c r="J261" s="11"/>
      <c r="K261" s="11"/>
    </row>
    <row r="262" s="2" customFormat="1" ht="11.25" spans="1:11">
      <c r="A262" s="11"/>
      <c r="B262" s="14">
        <v>258</v>
      </c>
      <c r="C262" s="28" t="s">
        <v>941</v>
      </c>
      <c r="D262" s="28" t="s">
        <v>801</v>
      </c>
      <c r="E262" s="29" t="s">
        <v>130</v>
      </c>
      <c r="F262" s="30">
        <v>6</v>
      </c>
      <c r="G262" s="30">
        <v>600</v>
      </c>
      <c r="H262" s="31">
        <v>3600</v>
      </c>
      <c r="I262" s="32" t="s">
        <v>942</v>
      </c>
      <c r="J262" s="11"/>
      <c r="K262" s="11"/>
    </row>
    <row r="263" s="2" customFormat="1" ht="11.25" spans="1:11">
      <c r="A263" s="11"/>
      <c r="B263" s="14">
        <v>259</v>
      </c>
      <c r="C263" s="28" t="s">
        <v>943</v>
      </c>
      <c r="D263" s="28" t="s">
        <v>801</v>
      </c>
      <c r="E263" s="29" t="s">
        <v>143</v>
      </c>
      <c r="F263" s="30">
        <v>65</v>
      </c>
      <c r="G263" s="30">
        <v>30</v>
      </c>
      <c r="H263" s="31">
        <v>1950</v>
      </c>
      <c r="I263" s="32" t="s">
        <v>944</v>
      </c>
      <c r="J263" s="11"/>
      <c r="K263" s="11"/>
    </row>
    <row r="264" s="2" customFormat="1" ht="22.5" spans="1:11">
      <c r="A264" s="11"/>
      <c r="B264" s="14">
        <v>260</v>
      </c>
      <c r="C264" s="28" t="s">
        <v>945</v>
      </c>
      <c r="D264" s="28" t="s">
        <v>801</v>
      </c>
      <c r="E264" s="29" t="s">
        <v>946</v>
      </c>
      <c r="F264" s="30">
        <v>20</v>
      </c>
      <c r="G264" s="30">
        <v>230</v>
      </c>
      <c r="H264" s="31">
        <v>4600</v>
      </c>
      <c r="I264" s="11" t="s">
        <v>897</v>
      </c>
      <c r="J264" s="11"/>
      <c r="K264" s="11"/>
    </row>
    <row r="265" s="2" customFormat="1" ht="11.25" spans="1:11">
      <c r="A265" s="11"/>
      <c r="B265" s="14">
        <v>261</v>
      </c>
      <c r="C265" s="28" t="s">
        <v>947</v>
      </c>
      <c r="D265" s="28" t="s">
        <v>801</v>
      </c>
      <c r="E265" s="29" t="s">
        <v>143</v>
      </c>
      <c r="F265" s="30">
        <v>1</v>
      </c>
      <c r="G265" s="30">
        <v>9800</v>
      </c>
      <c r="H265" s="31">
        <v>9800</v>
      </c>
      <c r="I265" s="11" t="s">
        <v>882</v>
      </c>
      <c r="J265" s="11"/>
      <c r="K265" s="11"/>
    </row>
    <row r="266" s="2" customFormat="1" ht="11.25" spans="1:11">
      <c r="A266" s="11"/>
      <c r="B266" s="14">
        <v>262</v>
      </c>
      <c r="C266" s="28" t="s">
        <v>948</v>
      </c>
      <c r="D266" s="28" t="s">
        <v>801</v>
      </c>
      <c r="E266" s="29" t="s">
        <v>320</v>
      </c>
      <c r="F266" s="30">
        <v>1</v>
      </c>
      <c r="G266" s="30">
        <v>6240</v>
      </c>
      <c r="H266" s="31">
        <v>6240</v>
      </c>
      <c r="I266" s="11" t="s">
        <v>949</v>
      </c>
      <c r="J266" s="11"/>
      <c r="K266" s="11"/>
    </row>
    <row r="267" s="2" customFormat="1" ht="22.5" spans="1:11">
      <c r="A267" s="11"/>
      <c r="B267" s="14">
        <v>263</v>
      </c>
      <c r="C267" s="28" t="s">
        <v>950</v>
      </c>
      <c r="D267" s="28" t="s">
        <v>801</v>
      </c>
      <c r="E267" s="29" t="s">
        <v>320</v>
      </c>
      <c r="F267" s="30">
        <v>1</v>
      </c>
      <c r="G267" s="30">
        <v>3800</v>
      </c>
      <c r="H267" s="31">
        <v>3800</v>
      </c>
      <c r="I267" s="32" t="s">
        <v>847</v>
      </c>
      <c r="J267" s="11"/>
      <c r="K267" s="11"/>
    </row>
    <row r="268" s="2" customFormat="1" ht="11.25" spans="1:11">
      <c r="A268" s="11"/>
      <c r="B268" s="14">
        <v>264</v>
      </c>
      <c r="C268" s="28" t="s">
        <v>951</v>
      </c>
      <c r="D268" s="28" t="s">
        <v>801</v>
      </c>
      <c r="E268" s="29" t="s">
        <v>320</v>
      </c>
      <c r="F268" s="30">
        <v>1</v>
      </c>
      <c r="G268" s="30">
        <v>885</v>
      </c>
      <c r="H268" s="31">
        <v>885</v>
      </c>
      <c r="I268" s="32" t="s">
        <v>952</v>
      </c>
      <c r="J268" s="11"/>
      <c r="K268" s="11"/>
    </row>
    <row r="269" s="2" customFormat="1" ht="22.5" spans="1:11">
      <c r="A269" s="11"/>
      <c r="B269" s="14">
        <v>265</v>
      </c>
      <c r="C269" s="28" t="s">
        <v>953</v>
      </c>
      <c r="D269" s="28" t="s">
        <v>801</v>
      </c>
      <c r="E269" s="29" t="s">
        <v>320</v>
      </c>
      <c r="F269" s="30">
        <v>2</v>
      </c>
      <c r="G269" s="30">
        <v>2270</v>
      </c>
      <c r="H269" s="31">
        <v>4540</v>
      </c>
      <c r="I269" s="32" t="s">
        <v>954</v>
      </c>
      <c r="J269" s="11"/>
      <c r="K269" s="11"/>
    </row>
    <row r="270" s="2" customFormat="1" ht="11.25" spans="1:11">
      <c r="A270" s="11"/>
      <c r="B270" s="14">
        <v>266</v>
      </c>
      <c r="C270" s="28" t="s">
        <v>955</v>
      </c>
      <c r="D270" s="28" t="s">
        <v>801</v>
      </c>
      <c r="E270" s="29" t="s">
        <v>320</v>
      </c>
      <c r="F270" s="30">
        <v>1</v>
      </c>
      <c r="G270" s="30">
        <v>999</v>
      </c>
      <c r="H270" s="31">
        <v>999</v>
      </c>
      <c r="I270" s="32" t="s">
        <v>952</v>
      </c>
      <c r="J270" s="11"/>
      <c r="K270" s="11"/>
    </row>
    <row r="271" s="2" customFormat="1" ht="11.25" spans="1:11">
      <c r="A271" s="11"/>
      <c r="B271" s="14">
        <v>267</v>
      </c>
      <c r="C271" s="28" t="s">
        <v>956</v>
      </c>
      <c r="D271" s="28" t="s">
        <v>801</v>
      </c>
      <c r="E271" s="29" t="s">
        <v>320</v>
      </c>
      <c r="F271" s="30">
        <v>1</v>
      </c>
      <c r="G271" s="30">
        <v>755</v>
      </c>
      <c r="H271" s="31">
        <v>755</v>
      </c>
      <c r="I271" s="32" t="s">
        <v>952</v>
      </c>
      <c r="J271" s="11"/>
      <c r="K271" s="11"/>
    </row>
    <row r="272" s="2" customFormat="1" ht="11.25" spans="1:11">
      <c r="A272" s="11"/>
      <c r="B272" s="14">
        <v>268</v>
      </c>
      <c r="C272" s="28" t="s">
        <v>957</v>
      </c>
      <c r="D272" s="28" t="s">
        <v>801</v>
      </c>
      <c r="E272" s="29" t="s">
        <v>320</v>
      </c>
      <c r="F272" s="30">
        <v>1</v>
      </c>
      <c r="G272" s="30">
        <v>876</v>
      </c>
      <c r="H272" s="31">
        <v>876</v>
      </c>
      <c r="I272" s="32" t="s">
        <v>952</v>
      </c>
      <c r="J272" s="11"/>
      <c r="K272" s="11"/>
    </row>
    <row r="273" s="2" customFormat="1" ht="11.25" spans="1:11">
      <c r="A273" s="11"/>
      <c r="B273" s="14">
        <v>269</v>
      </c>
      <c r="C273" s="28" t="s">
        <v>958</v>
      </c>
      <c r="D273" s="28" t="s">
        <v>801</v>
      </c>
      <c r="E273" s="29" t="s">
        <v>320</v>
      </c>
      <c r="F273" s="30">
        <v>1</v>
      </c>
      <c r="G273" s="30">
        <v>2150</v>
      </c>
      <c r="H273" s="31">
        <v>2150</v>
      </c>
      <c r="I273" s="32" t="s">
        <v>952</v>
      </c>
      <c r="J273" s="11"/>
      <c r="K273" s="11"/>
    </row>
    <row r="274" s="2" customFormat="1" ht="11.25" spans="1:11">
      <c r="A274" s="11"/>
      <c r="B274" s="14">
        <v>270</v>
      </c>
      <c r="C274" s="28" t="s">
        <v>959</v>
      </c>
      <c r="D274" s="28" t="s">
        <v>801</v>
      </c>
      <c r="E274" s="29" t="s">
        <v>320</v>
      </c>
      <c r="F274" s="30">
        <v>1</v>
      </c>
      <c r="G274" s="30">
        <v>3680</v>
      </c>
      <c r="H274" s="31">
        <v>3680</v>
      </c>
      <c r="I274" s="32" t="s">
        <v>952</v>
      </c>
      <c r="J274" s="11"/>
      <c r="K274" s="11"/>
    </row>
    <row r="275" s="2" customFormat="1" ht="11.25" spans="1:11">
      <c r="A275" s="11"/>
      <c r="B275" s="14">
        <v>271</v>
      </c>
      <c r="C275" s="28" t="s">
        <v>960</v>
      </c>
      <c r="D275" s="28" t="s">
        <v>801</v>
      </c>
      <c r="E275" s="29" t="s">
        <v>320</v>
      </c>
      <c r="F275" s="30">
        <v>1</v>
      </c>
      <c r="G275" s="30">
        <v>760</v>
      </c>
      <c r="H275" s="31">
        <v>760</v>
      </c>
      <c r="I275" s="32" t="s">
        <v>949</v>
      </c>
      <c r="J275" s="11"/>
      <c r="K275" s="11"/>
    </row>
    <row r="276" s="2" customFormat="1" ht="11.25" spans="1:11">
      <c r="A276" s="11"/>
      <c r="B276" s="14">
        <v>272</v>
      </c>
      <c r="C276" s="28" t="s">
        <v>961</v>
      </c>
      <c r="D276" s="28" t="s">
        <v>801</v>
      </c>
      <c r="E276" s="29" t="s">
        <v>320</v>
      </c>
      <c r="F276" s="30">
        <v>1</v>
      </c>
      <c r="G276" s="30">
        <v>3000</v>
      </c>
      <c r="H276" s="31">
        <v>3000</v>
      </c>
      <c r="I276" s="32" t="s">
        <v>949</v>
      </c>
      <c r="J276" s="11"/>
      <c r="K276" s="11"/>
    </row>
    <row r="277" s="2" customFormat="1" ht="11.25" spans="1:11">
      <c r="A277" s="11"/>
      <c r="B277" s="14">
        <v>273</v>
      </c>
      <c r="C277" s="28" t="s">
        <v>962</v>
      </c>
      <c r="D277" s="28" t="s">
        <v>801</v>
      </c>
      <c r="E277" s="29" t="s">
        <v>320</v>
      </c>
      <c r="F277" s="30">
        <v>1</v>
      </c>
      <c r="G277" s="30">
        <v>1200</v>
      </c>
      <c r="H277" s="31">
        <v>1200</v>
      </c>
      <c r="I277" s="32" t="s">
        <v>949</v>
      </c>
      <c r="J277" s="11"/>
      <c r="K277" s="11"/>
    </row>
    <row r="278" s="2" customFormat="1" ht="11.25" spans="1:11">
      <c r="A278" s="11"/>
      <c r="B278" s="14">
        <v>274</v>
      </c>
      <c r="C278" s="28" t="s">
        <v>963</v>
      </c>
      <c r="D278" s="28" t="s">
        <v>801</v>
      </c>
      <c r="E278" s="29" t="s">
        <v>320</v>
      </c>
      <c r="F278" s="30">
        <v>1</v>
      </c>
      <c r="G278" s="30">
        <v>1978</v>
      </c>
      <c r="H278" s="31">
        <v>1978</v>
      </c>
      <c r="I278" s="32" t="s">
        <v>949</v>
      </c>
      <c r="J278" s="11"/>
      <c r="K278" s="11"/>
    </row>
    <row r="279" s="2" customFormat="1" ht="22.5" spans="1:11">
      <c r="A279" s="11"/>
      <c r="B279" s="14">
        <v>275</v>
      </c>
      <c r="C279" s="28" t="s">
        <v>964</v>
      </c>
      <c r="D279" s="28" t="s">
        <v>801</v>
      </c>
      <c r="E279" s="29" t="s">
        <v>320</v>
      </c>
      <c r="F279" s="30">
        <v>1</v>
      </c>
      <c r="G279" s="30">
        <v>10000</v>
      </c>
      <c r="H279" s="31">
        <v>10000</v>
      </c>
      <c r="I279" s="32" t="s">
        <v>847</v>
      </c>
      <c r="J279" s="11"/>
      <c r="K279" s="11"/>
    </row>
    <row r="280" s="2" customFormat="1" ht="22.5" spans="1:11">
      <c r="A280" s="11"/>
      <c r="B280" s="14">
        <v>276</v>
      </c>
      <c r="C280" s="28" t="s">
        <v>965</v>
      </c>
      <c r="D280" s="28" t="s">
        <v>801</v>
      </c>
      <c r="E280" s="29" t="s">
        <v>320</v>
      </c>
      <c r="F280" s="30">
        <v>9</v>
      </c>
      <c r="G280" s="30">
        <v>3912</v>
      </c>
      <c r="H280" s="31">
        <v>35208</v>
      </c>
      <c r="I280" s="32" t="s">
        <v>847</v>
      </c>
      <c r="J280" s="11"/>
      <c r="K280" s="11"/>
    </row>
    <row r="281" s="2" customFormat="1" ht="22.5" spans="1:11">
      <c r="A281" s="11"/>
      <c r="B281" s="14">
        <v>277</v>
      </c>
      <c r="C281" s="28" t="s">
        <v>966</v>
      </c>
      <c r="D281" s="28" t="s">
        <v>801</v>
      </c>
      <c r="E281" s="29" t="s">
        <v>76</v>
      </c>
      <c r="F281" s="30">
        <v>9</v>
      </c>
      <c r="G281" s="30">
        <v>28</v>
      </c>
      <c r="H281" s="31">
        <v>252</v>
      </c>
      <c r="I281" s="32" t="s">
        <v>847</v>
      </c>
      <c r="J281" s="11"/>
      <c r="K281" s="11"/>
    </row>
    <row r="282" s="2" customFormat="1" ht="22.5" spans="1:11">
      <c r="A282" s="11"/>
      <c r="B282" s="14">
        <v>278</v>
      </c>
      <c r="C282" s="28" t="s">
        <v>967</v>
      </c>
      <c r="D282" s="28" t="s">
        <v>801</v>
      </c>
      <c r="E282" s="29" t="s">
        <v>320</v>
      </c>
      <c r="F282" s="30">
        <v>1</v>
      </c>
      <c r="G282" s="30">
        <v>3500</v>
      </c>
      <c r="H282" s="31">
        <v>3500</v>
      </c>
      <c r="I282" s="32" t="s">
        <v>847</v>
      </c>
      <c r="J282" s="11"/>
      <c r="K282" s="11"/>
    </row>
    <row r="283" ht="45" spans="1:11">
      <c r="A283" s="11"/>
      <c r="B283" s="14">
        <v>279</v>
      </c>
      <c r="C283" s="28" t="s">
        <v>968</v>
      </c>
      <c r="D283" s="28">
        <v>304</v>
      </c>
      <c r="E283" s="29" t="s">
        <v>143</v>
      </c>
      <c r="F283" s="30">
        <v>18</v>
      </c>
      <c r="G283" s="30">
        <v>49</v>
      </c>
      <c r="H283" s="33">
        <f t="shared" ref="H283:H288" si="4">F283*G283</f>
        <v>882</v>
      </c>
      <c r="I283" s="47" t="s">
        <v>969</v>
      </c>
      <c r="J283" s="16"/>
      <c r="K283" s="16"/>
    </row>
    <row r="284" ht="45" spans="1:11">
      <c r="A284" s="11"/>
      <c r="B284" s="14">
        <v>280</v>
      </c>
      <c r="C284" s="28" t="s">
        <v>970</v>
      </c>
      <c r="D284" s="28">
        <v>304</v>
      </c>
      <c r="E284" s="29" t="s">
        <v>143</v>
      </c>
      <c r="F284" s="30">
        <v>67</v>
      </c>
      <c r="G284" s="30">
        <v>47.42</v>
      </c>
      <c r="H284" s="33">
        <f t="shared" si="4"/>
        <v>3177.14</v>
      </c>
      <c r="I284" s="47" t="s">
        <v>971</v>
      </c>
      <c r="J284" s="16"/>
      <c r="K284" s="16"/>
    </row>
    <row r="285" ht="56.25" spans="1:11">
      <c r="A285" s="11"/>
      <c r="B285" s="14">
        <v>281</v>
      </c>
      <c r="C285" s="28" t="s">
        <v>972</v>
      </c>
      <c r="D285" s="28" t="s">
        <v>973</v>
      </c>
      <c r="E285" s="29" t="s">
        <v>974</v>
      </c>
      <c r="F285" s="30">
        <v>195.692</v>
      </c>
      <c r="G285" s="30">
        <v>1020</v>
      </c>
      <c r="H285" s="33">
        <f t="shared" si="4"/>
        <v>199605.84</v>
      </c>
      <c r="I285" s="47" t="s">
        <v>975</v>
      </c>
      <c r="J285" s="16"/>
      <c r="K285" s="16"/>
    </row>
    <row r="286" ht="45" spans="1:11">
      <c r="A286" s="11"/>
      <c r="B286" s="14">
        <v>282</v>
      </c>
      <c r="C286" s="28" t="s">
        <v>976</v>
      </c>
      <c r="D286" s="28" t="s">
        <v>801</v>
      </c>
      <c r="E286" s="29" t="s">
        <v>124</v>
      </c>
      <c r="F286" s="30">
        <v>1012.2</v>
      </c>
      <c r="G286" s="30">
        <v>14</v>
      </c>
      <c r="H286" s="33">
        <f t="shared" si="4"/>
        <v>14170.8</v>
      </c>
      <c r="I286" s="47" t="s">
        <v>977</v>
      </c>
      <c r="J286" s="16"/>
      <c r="K286" s="16"/>
    </row>
    <row r="287" ht="56.25" spans="1:11">
      <c r="A287" s="11"/>
      <c r="B287" s="14">
        <v>283</v>
      </c>
      <c r="C287" s="28" t="s">
        <v>978</v>
      </c>
      <c r="D287" s="28" t="s">
        <v>801</v>
      </c>
      <c r="E287" s="29" t="s">
        <v>124</v>
      </c>
      <c r="F287" s="30">
        <v>86.76</v>
      </c>
      <c r="G287" s="30">
        <v>41.28</v>
      </c>
      <c r="H287" s="33">
        <f t="shared" si="4"/>
        <v>3581.4528</v>
      </c>
      <c r="I287" s="47" t="s">
        <v>979</v>
      </c>
      <c r="J287" s="16"/>
      <c r="K287" s="16"/>
    </row>
    <row r="288" ht="45" spans="1:11">
      <c r="A288" s="11"/>
      <c r="B288" s="14">
        <v>284</v>
      </c>
      <c r="C288" s="28" t="s">
        <v>980</v>
      </c>
      <c r="D288" s="28" t="s">
        <v>981</v>
      </c>
      <c r="E288" s="29" t="s">
        <v>982</v>
      </c>
      <c r="F288" s="30">
        <v>375.668</v>
      </c>
      <c r="G288" s="30">
        <v>163</v>
      </c>
      <c r="H288" s="33">
        <f t="shared" si="4"/>
        <v>61233.884</v>
      </c>
      <c r="I288" s="47" t="s">
        <v>983</v>
      </c>
      <c r="J288" s="16"/>
      <c r="K288" s="16"/>
    </row>
    <row r="289" ht="13.5" spans="1:11">
      <c r="A289" s="34"/>
      <c r="B289" s="34" t="s">
        <v>540</v>
      </c>
      <c r="C289" s="34"/>
      <c r="D289" s="34"/>
      <c r="E289" s="34"/>
      <c r="F289" s="35"/>
      <c r="G289" s="34"/>
      <c r="H289" s="36">
        <f>SUM(H7:H288)</f>
        <v>9137551.92808</v>
      </c>
      <c r="I289" s="34"/>
      <c r="J289" s="34"/>
      <c r="K289" s="34"/>
    </row>
    <row r="290" ht="13.5" spans="1:11">
      <c r="A290" s="34"/>
      <c r="B290" s="34"/>
      <c r="C290" s="34"/>
      <c r="D290" s="34"/>
      <c r="E290" s="34"/>
      <c r="F290" s="35"/>
      <c r="G290" s="34"/>
      <c r="H290" s="37"/>
      <c r="I290" s="34"/>
      <c r="J290" s="34"/>
      <c r="K290" s="34"/>
    </row>
    <row r="291" ht="13.5" spans="1:11">
      <c r="A291" s="34" t="s">
        <v>541</v>
      </c>
      <c r="B291" s="34"/>
      <c r="C291" s="34"/>
      <c r="D291" s="38" t="s">
        <v>542</v>
      </c>
      <c r="E291" s="39"/>
      <c r="F291" s="39"/>
      <c r="G291" s="39"/>
      <c r="H291" s="39"/>
      <c r="I291" s="39"/>
      <c r="J291" s="39"/>
      <c r="K291" s="48"/>
    </row>
    <row r="292" ht="13.5" spans="1:11">
      <c r="A292" s="34"/>
      <c r="B292" s="34"/>
      <c r="C292" s="34"/>
      <c r="D292" s="40"/>
      <c r="E292" s="4"/>
      <c r="F292" s="4"/>
      <c r="H292" s="4"/>
      <c r="I292" s="4"/>
      <c r="K292" s="49"/>
    </row>
    <row r="293" ht="13.5" spans="1:11">
      <c r="A293" s="34"/>
      <c r="B293" s="34"/>
      <c r="C293" s="34"/>
      <c r="D293" s="40"/>
      <c r="E293" s="4"/>
      <c r="F293" s="4"/>
      <c r="H293" s="4"/>
      <c r="I293" s="4"/>
      <c r="K293" s="49"/>
    </row>
    <row r="294" ht="13.5" spans="1:11">
      <c r="A294" s="34"/>
      <c r="B294" s="34"/>
      <c r="C294" s="34"/>
      <c r="D294" s="40"/>
      <c r="E294" s="4"/>
      <c r="F294" s="4"/>
      <c r="H294" s="4"/>
      <c r="I294" s="4"/>
      <c r="K294" s="49"/>
    </row>
    <row r="295" ht="13.5" spans="1:11">
      <c r="A295" s="34"/>
      <c r="B295" s="34"/>
      <c r="C295" s="34"/>
      <c r="D295" s="40"/>
      <c r="E295" s="4"/>
      <c r="F295" s="4"/>
      <c r="H295" s="4"/>
      <c r="I295" s="4"/>
      <c r="K295" s="49"/>
    </row>
    <row r="296" ht="13.5" spans="1:11">
      <c r="A296" s="34"/>
      <c r="B296" s="34"/>
      <c r="C296" s="34"/>
      <c r="D296" s="40"/>
      <c r="E296" s="4"/>
      <c r="F296" s="4"/>
      <c r="H296" s="4"/>
      <c r="I296" s="4"/>
      <c r="K296" s="49"/>
    </row>
    <row r="297" ht="13.5" spans="1:11">
      <c r="A297" s="34"/>
      <c r="B297" s="34"/>
      <c r="C297" s="34"/>
      <c r="D297" s="40"/>
      <c r="E297" s="4"/>
      <c r="F297" s="4"/>
      <c r="H297" s="4"/>
      <c r="I297" s="4"/>
      <c r="K297" s="49"/>
    </row>
    <row r="298" ht="13.5" spans="1:11">
      <c r="A298" s="34"/>
      <c r="B298" s="34"/>
      <c r="C298" s="34"/>
      <c r="D298" s="41"/>
      <c r="E298" s="42"/>
      <c r="F298" s="42"/>
      <c r="G298" s="42"/>
      <c r="H298" s="42"/>
      <c r="I298" s="42"/>
      <c r="J298" s="42"/>
      <c r="K298" s="50"/>
    </row>
    <row r="299" ht="13.5" spans="1:11">
      <c r="A299" s="43" t="s">
        <v>543</v>
      </c>
      <c r="B299" s="44"/>
      <c r="C299" s="45"/>
      <c r="D299" s="44" t="s">
        <v>544</v>
      </c>
      <c r="E299" s="44"/>
      <c r="F299" s="44"/>
      <c r="G299" s="44"/>
      <c r="H299" s="44"/>
      <c r="I299" s="44"/>
      <c r="J299" s="44"/>
      <c r="K299" s="45"/>
    </row>
    <row r="300" ht="13.5" spans="1:11">
      <c r="A300" s="39" t="s">
        <v>545</v>
      </c>
      <c r="B300" s="39"/>
      <c r="C300" s="39"/>
      <c r="D300" s="39"/>
      <c r="E300" s="39"/>
      <c r="F300" s="39"/>
      <c r="G300" s="39"/>
      <c r="H300" s="46"/>
      <c r="I300" s="44"/>
      <c r="J300" s="39"/>
      <c r="K300" s="39"/>
    </row>
    <row r="304" ht="13.5"/>
    <row r="650" ht="13.5" spans="5:5">
      <c r="E650" s="4"/>
    </row>
    <row r="651" ht="13.5" spans="5:5">
      <c r="E651" s="4"/>
    </row>
    <row r="652" ht="13.5" spans="5:5">
      <c r="E652" s="4"/>
    </row>
    <row r="653" ht="13.5" spans="5:5">
      <c r="E653" s="4"/>
    </row>
    <row r="654" ht="13.5" spans="5:5">
      <c r="E654" s="4"/>
    </row>
    <row r="655" ht="13.5" spans="5:5">
      <c r="E655" s="4"/>
    </row>
    <row r="656" ht="13.5" spans="5:5">
      <c r="E656" s="4"/>
    </row>
    <row r="657" ht="13.5" spans="5:5">
      <c r="E657" s="4"/>
    </row>
    <row r="658" ht="13.5" spans="5:5">
      <c r="E658" s="4"/>
    </row>
    <row r="659" ht="13.5"/>
  </sheetData>
  <mergeCells count="35">
    <mergeCell ref="A1:K1"/>
    <mergeCell ref="B2:C2"/>
    <mergeCell ref="D2:H2"/>
    <mergeCell ref="J2:K2"/>
    <mergeCell ref="B3:C3"/>
    <mergeCell ref="D3:H3"/>
    <mergeCell ref="J3:K3"/>
    <mergeCell ref="A299:C299"/>
    <mergeCell ref="D299:K299"/>
    <mergeCell ref="A300:K300"/>
    <mergeCell ref="A2:A3"/>
    <mergeCell ref="A4:A288"/>
    <mergeCell ref="A289:A290"/>
    <mergeCell ref="B4:B6"/>
    <mergeCell ref="B289:B290"/>
    <mergeCell ref="C4:C6"/>
    <mergeCell ref="C289:C290"/>
    <mergeCell ref="D4:D6"/>
    <mergeCell ref="D289:D290"/>
    <mergeCell ref="E4:E6"/>
    <mergeCell ref="E289:E290"/>
    <mergeCell ref="F4:F6"/>
    <mergeCell ref="F289:F290"/>
    <mergeCell ref="G4:G6"/>
    <mergeCell ref="G289:G290"/>
    <mergeCell ref="H4:H6"/>
    <mergeCell ref="H289:H290"/>
    <mergeCell ref="I4:I6"/>
    <mergeCell ref="I289:I290"/>
    <mergeCell ref="J4:J6"/>
    <mergeCell ref="J289:J290"/>
    <mergeCell ref="K4:K6"/>
    <mergeCell ref="K289:K290"/>
    <mergeCell ref="A291:C298"/>
    <mergeCell ref="D291:K298"/>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主材价格表 </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小若</cp:lastModifiedBy>
  <dcterms:created xsi:type="dcterms:W3CDTF">2019-08-26T07:49:00Z</dcterms:created>
  <cp:lastPrinted>2021-09-10T07:01:00Z</cp:lastPrinted>
  <dcterms:modified xsi:type="dcterms:W3CDTF">2021-11-12T08:34:52Z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y fmtid="{D5CDD505-2E9C-101B-9397-08002B2CF9AE}" pid="3" name="ICV">
    <vt:lpwstr>5374AFDE5EBA47BDA2E6812FB61575E5</vt:lpwstr>
  </property>
</Properties>
</file>